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rocurement\FY SOLICITATIONS\FY 2026 SOLICATIONS\26-053-LH Pave The Way Project 9\IFB\"/>
    </mc:Choice>
  </mc:AlternateContent>
  <xr:revisionPtr revIDLastSave="0" documentId="8_{DB88CB31-C9CB-4A0A-A017-F36D52F04498}" xr6:coauthVersionLast="47" xr6:coauthVersionMax="47" xr10:uidLastSave="{00000000-0000-0000-0000-000000000000}"/>
  <bookViews>
    <workbookView xWindow="-120" yWindow="-120" windowWidth="29040" windowHeight="15720" xr2:uid="{B5256076-8763-4125-9E73-D4B0805E33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00" i="1" l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I96" i="1"/>
  <c r="J96" i="1" s="1"/>
  <c r="L96" i="1"/>
  <c r="N96" i="1"/>
  <c r="O96" i="1"/>
  <c r="I97" i="1"/>
  <c r="L97" i="1" s="1"/>
  <c r="J97" i="1"/>
  <c r="G97" i="1"/>
  <c r="G96" i="1"/>
  <c r="G95" i="1"/>
  <c r="G94" i="1"/>
  <c r="G93" i="1"/>
  <c r="G92" i="1"/>
  <c r="G91" i="1"/>
  <c r="G90" i="1"/>
  <c r="G89" i="1"/>
  <c r="G88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4" i="1"/>
  <c r="G43" i="1"/>
  <c r="G42" i="1"/>
  <c r="G41" i="1"/>
  <c r="G40" i="1"/>
  <c r="G39" i="1"/>
  <c r="G38" i="1"/>
  <c r="G37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0" i="1"/>
  <c r="G9" i="1"/>
  <c r="G8" i="1"/>
  <c r="G7" i="1"/>
  <c r="G6" i="1"/>
  <c r="G5" i="1"/>
  <c r="N69" i="1"/>
  <c r="L68" i="1"/>
  <c r="I95" i="1"/>
  <c r="N95" i="1" s="1"/>
  <c r="I94" i="1"/>
  <c r="N94" i="1" s="1"/>
  <c r="I93" i="1"/>
  <c r="N93" i="1" s="1"/>
  <c r="I92" i="1"/>
  <c r="N92" i="1" s="1"/>
  <c r="I91" i="1"/>
  <c r="N91" i="1" s="1"/>
  <c r="I90" i="1"/>
  <c r="L90" i="1" s="1"/>
  <c r="I89" i="1"/>
  <c r="I88" i="1"/>
  <c r="O88" i="1" s="1"/>
  <c r="I85" i="1"/>
  <c r="J85" i="1" s="1"/>
  <c r="I84" i="1"/>
  <c r="N84" i="1" s="1"/>
  <c r="I83" i="1"/>
  <c r="O83" i="1" s="1"/>
  <c r="I82" i="1"/>
  <c r="O82" i="1" s="1"/>
  <c r="I81" i="1"/>
  <c r="J81" i="1" s="1"/>
  <c r="I80" i="1"/>
  <c r="N80" i="1" s="1"/>
  <c r="I79" i="1"/>
  <c r="N79" i="1" s="1"/>
  <c r="I78" i="1"/>
  <c r="N78" i="1" s="1"/>
  <c r="I77" i="1"/>
  <c r="J77" i="1" s="1"/>
  <c r="I76" i="1"/>
  <c r="L76" i="1" s="1"/>
  <c r="I75" i="1"/>
  <c r="I74" i="1"/>
  <c r="I73" i="1"/>
  <c r="I72" i="1"/>
  <c r="J72" i="1" s="1"/>
  <c r="I71" i="1"/>
  <c r="J71" i="1" s="1"/>
  <c r="I70" i="1"/>
  <c r="L70" i="1" s="1"/>
  <c r="I69" i="1"/>
  <c r="O69" i="1" s="1"/>
  <c r="I68" i="1"/>
  <c r="O68" i="1" s="1"/>
  <c r="I67" i="1"/>
  <c r="L67" i="1" s="1"/>
  <c r="I66" i="1"/>
  <c r="N66" i="1" s="1"/>
  <c r="I65" i="1"/>
  <c r="N65" i="1" s="1"/>
  <c r="I64" i="1"/>
  <c r="N64" i="1" s="1"/>
  <c r="I61" i="1"/>
  <c r="I60" i="1"/>
  <c r="I59" i="1"/>
  <c r="I58" i="1"/>
  <c r="J58" i="1" s="1"/>
  <c r="I57" i="1"/>
  <c r="J57" i="1" s="1"/>
  <c r="I56" i="1"/>
  <c r="L56" i="1" s="1"/>
  <c r="I55" i="1"/>
  <c r="O55" i="1" s="1"/>
  <c r="I54" i="1"/>
  <c r="O54" i="1" s="1"/>
  <c r="I53" i="1"/>
  <c r="J53" i="1" s="1"/>
  <c r="I52" i="1"/>
  <c r="N52" i="1" s="1"/>
  <c r="I51" i="1"/>
  <c r="N51" i="1" s="1"/>
  <c r="I50" i="1"/>
  <c r="N50" i="1" s="1"/>
  <c r="I49" i="1"/>
  <c r="N49" i="1" s="1"/>
  <c r="I48" i="1"/>
  <c r="L48" i="1" s="1"/>
  <c r="I47" i="1"/>
  <c r="I44" i="1"/>
  <c r="J44" i="1" s="1"/>
  <c r="I43" i="1"/>
  <c r="J43" i="1" s="1"/>
  <c r="I42" i="1"/>
  <c r="L42" i="1" s="1"/>
  <c r="I41" i="1"/>
  <c r="O41" i="1" s="1"/>
  <c r="I40" i="1"/>
  <c r="O40" i="1" s="1"/>
  <c r="I39" i="1"/>
  <c r="O39" i="1" s="1"/>
  <c r="I38" i="1"/>
  <c r="N38" i="1" s="1"/>
  <c r="I37" i="1"/>
  <c r="N37" i="1" s="1"/>
  <c r="I34" i="1"/>
  <c r="L34" i="1" s="1"/>
  <c r="I33" i="1"/>
  <c r="I32" i="1"/>
  <c r="I31" i="1"/>
  <c r="I30" i="1"/>
  <c r="J30" i="1" s="1"/>
  <c r="I29" i="1"/>
  <c r="J29" i="1" s="1"/>
  <c r="I28" i="1"/>
  <c r="L28" i="1" s="1"/>
  <c r="I27" i="1"/>
  <c r="O27" i="1" s="1"/>
  <c r="I26" i="1"/>
  <c r="O26" i="1" s="1"/>
  <c r="I25" i="1"/>
  <c r="N25" i="1" s="1"/>
  <c r="I24" i="1"/>
  <c r="N24" i="1" s="1"/>
  <c r="I23" i="1"/>
  <c r="N23" i="1" s="1"/>
  <c r="I22" i="1"/>
  <c r="N22" i="1" s="1"/>
  <c r="I21" i="1"/>
  <c r="N21" i="1" s="1"/>
  <c r="I20" i="1"/>
  <c r="L20" i="1" s="1"/>
  <c r="I19" i="1"/>
  <c r="I18" i="1"/>
  <c r="O18" i="1" s="1"/>
  <c r="I17" i="1"/>
  <c r="O17" i="1" s="1"/>
  <c r="I16" i="1"/>
  <c r="J16" i="1" s="1"/>
  <c r="I15" i="1"/>
  <c r="J15" i="1" s="1"/>
  <c r="I14" i="1"/>
  <c r="N14" i="1" s="1"/>
  <c r="I13" i="1"/>
  <c r="O13" i="1" s="1"/>
  <c r="I10" i="1"/>
  <c r="N10" i="1" s="1"/>
  <c r="I9" i="1"/>
  <c r="N9" i="1" s="1"/>
  <c r="I8" i="1"/>
  <c r="N8" i="1" s="1"/>
  <c r="I7" i="1"/>
  <c r="N7" i="1" s="1"/>
  <c r="I6" i="1"/>
  <c r="L6" i="1" s="1"/>
  <c r="I5" i="1"/>
  <c r="L95" i="1" l="1"/>
  <c r="G100" i="1"/>
  <c r="L14" i="1"/>
  <c r="L69" i="1"/>
  <c r="L39" i="1"/>
  <c r="L71" i="1"/>
  <c r="N13" i="1"/>
  <c r="N28" i="1"/>
  <c r="N29" i="1"/>
  <c r="J13" i="1"/>
  <c r="N43" i="1"/>
  <c r="J27" i="1"/>
  <c r="J54" i="1"/>
  <c r="N71" i="1"/>
  <c r="L13" i="1"/>
  <c r="O53" i="1"/>
  <c r="O97" i="1"/>
  <c r="N97" i="1"/>
  <c r="L85" i="1"/>
  <c r="O85" i="1"/>
  <c r="J83" i="1"/>
  <c r="N70" i="1"/>
  <c r="O71" i="1"/>
  <c r="O67" i="1"/>
  <c r="O57" i="1"/>
  <c r="L40" i="1"/>
  <c r="N40" i="1"/>
  <c r="N39" i="1"/>
  <c r="J26" i="1"/>
  <c r="J25" i="1"/>
  <c r="J24" i="1"/>
  <c r="L15" i="1"/>
  <c r="N15" i="1"/>
  <c r="L16" i="1"/>
  <c r="N30" i="1"/>
  <c r="J94" i="1"/>
  <c r="J95" i="1"/>
  <c r="N44" i="1"/>
  <c r="O24" i="1"/>
  <c r="N67" i="1"/>
  <c r="O25" i="1"/>
  <c r="O95" i="1"/>
  <c r="O72" i="1"/>
  <c r="O93" i="1"/>
  <c r="O94" i="1"/>
  <c r="L72" i="1"/>
  <c r="N68" i="1"/>
  <c r="O29" i="1"/>
  <c r="O30" i="1"/>
  <c r="N72" i="1"/>
  <c r="O58" i="1"/>
  <c r="N16" i="1"/>
  <c r="O66" i="1"/>
  <c r="L50" i="1"/>
  <c r="L51" i="1"/>
  <c r="O34" i="1"/>
  <c r="L52" i="1"/>
  <c r="L80" i="1"/>
  <c r="L24" i="1"/>
  <c r="L81" i="1"/>
  <c r="N81" i="1"/>
  <c r="J38" i="1"/>
  <c r="L54" i="1"/>
  <c r="N53" i="1"/>
  <c r="O80" i="1"/>
  <c r="J39" i="1"/>
  <c r="L55" i="1"/>
  <c r="N54" i="1"/>
  <c r="O81" i="1"/>
  <c r="J40" i="1"/>
  <c r="J7" i="1"/>
  <c r="J79" i="1"/>
  <c r="L57" i="1"/>
  <c r="N56" i="1"/>
  <c r="O43" i="1"/>
  <c r="J8" i="1"/>
  <c r="J80" i="1"/>
  <c r="L29" i="1"/>
  <c r="L92" i="1"/>
  <c r="N57" i="1"/>
  <c r="O44" i="1"/>
  <c r="O90" i="1"/>
  <c r="J9" i="1"/>
  <c r="J52" i="1"/>
  <c r="L30" i="1"/>
  <c r="L66" i="1"/>
  <c r="L93" i="1"/>
  <c r="N26" i="1"/>
  <c r="N58" i="1"/>
  <c r="O10" i="1"/>
  <c r="O51" i="1"/>
  <c r="O91" i="1"/>
  <c r="L49" i="1"/>
  <c r="J64" i="1"/>
  <c r="J65" i="1"/>
  <c r="J66" i="1"/>
  <c r="J67" i="1"/>
  <c r="L53" i="1"/>
  <c r="J68" i="1"/>
  <c r="L25" i="1"/>
  <c r="L82" i="1"/>
  <c r="N82" i="1"/>
  <c r="O37" i="1"/>
  <c r="J69" i="1"/>
  <c r="L26" i="1"/>
  <c r="N83" i="1"/>
  <c r="O38" i="1"/>
  <c r="J78" i="1"/>
  <c r="L27" i="1"/>
  <c r="N55" i="1"/>
  <c r="J41" i="1"/>
  <c r="L91" i="1"/>
  <c r="N85" i="1"/>
  <c r="L58" i="1"/>
  <c r="J10" i="1"/>
  <c r="J82" i="1"/>
  <c r="L10" i="1"/>
  <c r="L38" i="1"/>
  <c r="L94" i="1"/>
  <c r="N27" i="1"/>
  <c r="O52" i="1"/>
  <c r="O92" i="1"/>
  <c r="L19" i="1"/>
  <c r="O19" i="1"/>
  <c r="N19" i="1"/>
  <c r="J19" i="1"/>
  <c r="L89" i="1"/>
  <c r="J89" i="1"/>
  <c r="N89" i="1"/>
  <c r="O89" i="1"/>
  <c r="L17" i="1"/>
  <c r="N17" i="1"/>
  <c r="J17" i="1"/>
  <c r="L31" i="1"/>
  <c r="O31" i="1"/>
  <c r="N31" i="1"/>
  <c r="J31" i="1"/>
  <c r="L59" i="1"/>
  <c r="N59" i="1"/>
  <c r="J59" i="1"/>
  <c r="O59" i="1"/>
  <c r="L73" i="1"/>
  <c r="J73" i="1"/>
  <c r="N73" i="1"/>
  <c r="O73" i="1"/>
  <c r="L18" i="1"/>
  <c r="N18" i="1"/>
  <c r="J18" i="1"/>
  <c r="L32" i="1"/>
  <c r="N32" i="1"/>
  <c r="J32" i="1"/>
  <c r="O32" i="1"/>
  <c r="L60" i="1"/>
  <c r="N60" i="1"/>
  <c r="J60" i="1"/>
  <c r="O60" i="1"/>
  <c r="L74" i="1"/>
  <c r="J74" i="1"/>
  <c r="N74" i="1"/>
  <c r="O74" i="1"/>
  <c r="L88" i="1"/>
  <c r="J88" i="1"/>
  <c r="N88" i="1"/>
  <c r="L5" i="1"/>
  <c r="J5" i="1"/>
  <c r="O5" i="1"/>
  <c r="N5" i="1"/>
  <c r="L33" i="1"/>
  <c r="O33" i="1"/>
  <c r="N33" i="1"/>
  <c r="J33" i="1"/>
  <c r="L47" i="1"/>
  <c r="O47" i="1"/>
  <c r="N47" i="1"/>
  <c r="J47" i="1"/>
  <c r="L61" i="1"/>
  <c r="O61" i="1"/>
  <c r="L75" i="1"/>
  <c r="J75" i="1"/>
  <c r="N75" i="1"/>
  <c r="O75" i="1"/>
  <c r="N61" i="1"/>
  <c r="J61" i="1"/>
  <c r="O20" i="1"/>
  <c r="O21" i="1"/>
  <c r="J49" i="1"/>
  <c r="J50" i="1"/>
  <c r="L37" i="1"/>
  <c r="L77" i="1"/>
  <c r="O6" i="1"/>
  <c r="J51" i="1"/>
  <c r="L78" i="1"/>
  <c r="L21" i="1"/>
  <c r="N90" i="1"/>
  <c r="O8" i="1"/>
  <c r="J90" i="1"/>
  <c r="N34" i="1"/>
  <c r="J37" i="1"/>
  <c r="L23" i="1"/>
  <c r="O28" i="1"/>
  <c r="J28" i="1"/>
  <c r="O56" i="1"/>
  <c r="J56" i="1"/>
  <c r="O84" i="1"/>
  <c r="J84" i="1"/>
  <c r="J21" i="1"/>
  <c r="J55" i="1"/>
  <c r="J92" i="1"/>
  <c r="L7" i="1"/>
  <c r="N76" i="1"/>
  <c r="O48" i="1"/>
  <c r="L43" i="1"/>
  <c r="L65" i="1"/>
  <c r="L83" i="1"/>
  <c r="N41" i="1"/>
  <c r="N77" i="1"/>
  <c r="O15" i="1"/>
  <c r="O49" i="1"/>
  <c r="N6" i="1"/>
  <c r="J48" i="1"/>
  <c r="N48" i="1"/>
  <c r="O22" i="1"/>
  <c r="O76" i="1"/>
  <c r="O23" i="1"/>
  <c r="O77" i="1"/>
  <c r="J34" i="1"/>
  <c r="O7" i="1"/>
  <c r="O78" i="1"/>
  <c r="L79" i="1"/>
  <c r="O79" i="1"/>
  <c r="L22" i="1"/>
  <c r="O9" i="1"/>
  <c r="J20" i="1"/>
  <c r="J91" i="1"/>
  <c r="L41" i="1"/>
  <c r="O64" i="1"/>
  <c r="O14" i="1"/>
  <c r="J14" i="1"/>
  <c r="O42" i="1"/>
  <c r="J42" i="1"/>
  <c r="O70" i="1"/>
  <c r="J70" i="1"/>
  <c r="L64" i="1"/>
  <c r="O65" i="1"/>
  <c r="J22" i="1"/>
  <c r="J76" i="1"/>
  <c r="J93" i="1"/>
  <c r="L8" i="1"/>
  <c r="J6" i="1"/>
  <c r="J23" i="1"/>
  <c r="L9" i="1"/>
  <c r="L44" i="1"/>
  <c r="L84" i="1"/>
  <c r="N20" i="1"/>
  <c r="N42" i="1"/>
  <c r="O16" i="1"/>
  <c r="O50" i="1"/>
  <c r="O100" i="1" l="1"/>
  <c r="J100" i="1"/>
  <c r="N100" i="1"/>
  <c r="L100" i="1"/>
</calcChain>
</file>

<file path=xl/sharedStrings.xml><?xml version="1.0" encoding="utf-8"?>
<sst xmlns="http://schemas.openxmlformats.org/spreadsheetml/2006/main" count="475" uniqueCount="146">
  <si>
    <t>Road Name</t>
  </si>
  <si>
    <t>Miles</t>
  </si>
  <si>
    <t xml:space="preserve"> Width (Ft)</t>
  </si>
  <si>
    <t xml:space="preserve"> Square Yards</t>
  </si>
  <si>
    <t xml:space="preserve"> Patchwork,SY, E</t>
  </si>
  <si>
    <t>Deep Patch SY, E</t>
  </si>
  <si>
    <t>Asphalt, Tons 12.5 mm, E</t>
  </si>
  <si>
    <t>Asphalt, Tons 9.5 mm, E</t>
  </si>
  <si>
    <t>Tack,Gal, E</t>
  </si>
  <si>
    <t>Milling,Tons, E</t>
  </si>
  <si>
    <t xml:space="preserve"> M.H. (EA), E</t>
  </si>
  <si>
    <t>M.H. Risers (EA), E</t>
  </si>
  <si>
    <t>W.V. (EA), E</t>
  </si>
  <si>
    <t>W.V. Risers (EA), E</t>
  </si>
  <si>
    <t xml:space="preserve">Painted Arrows(EA), E </t>
  </si>
  <si>
    <t>Bike Symbols(EA),E</t>
  </si>
  <si>
    <t xml:space="preserve">Painted Crosswalks(LF), E </t>
  </si>
  <si>
    <t xml:space="preserve">Painted Stop Bars(LF), E </t>
  </si>
  <si>
    <t>RR Symbols(EA), E</t>
  </si>
  <si>
    <t>GABC E</t>
  </si>
  <si>
    <t>RPM,M,E</t>
  </si>
  <si>
    <t>Clip Grass Shoulders, Miles, Est.</t>
  </si>
  <si>
    <t>From</t>
  </si>
  <si>
    <t>To</t>
  </si>
  <si>
    <t>Striping, M (Centerline And Lane Lines)LF, Est.</t>
  </si>
  <si>
    <t>Milling</t>
  </si>
  <si>
    <t>TONS</t>
  </si>
  <si>
    <t>Bituminous Tack</t>
  </si>
  <si>
    <t>GAL</t>
  </si>
  <si>
    <t>Roadway Patching</t>
  </si>
  <si>
    <t>SY</t>
  </si>
  <si>
    <t>12.5 mm Superpave Asphalt</t>
  </si>
  <si>
    <t>9.5 mm Superpave Asphalt</t>
  </si>
  <si>
    <t>EA</t>
  </si>
  <si>
    <t>Traffic Signal Loop Install</t>
  </si>
  <si>
    <t>Striping (Center Lines, Edge Lines, Lane Lines)</t>
  </si>
  <si>
    <t>LF</t>
  </si>
  <si>
    <t>Painted Arrows</t>
  </si>
  <si>
    <t>Bike Symbols</t>
  </si>
  <si>
    <t>Painted Crosswalks</t>
  </si>
  <si>
    <t>Painted Stop Bars</t>
  </si>
  <si>
    <t>Painted RR Symbols</t>
  </si>
  <si>
    <t>RPMs</t>
  </si>
  <si>
    <t>Clipping Grassed Shoulders</t>
  </si>
  <si>
    <t>cul-de-sac</t>
  </si>
  <si>
    <t>Length (Feet)</t>
  </si>
  <si>
    <t>Length (Miles)</t>
  </si>
  <si>
    <t>Painted X-Hatching, LF, E</t>
  </si>
  <si>
    <t>Rumble Strips</t>
  </si>
  <si>
    <t>Painted X-Hatching</t>
  </si>
  <si>
    <t>MILES</t>
  </si>
  <si>
    <t xml:space="preserve"> Speed Bumps(EA),E</t>
  </si>
  <si>
    <t xml:space="preserve">Painted Messages </t>
  </si>
  <si>
    <t xml:space="preserve"> Painted Messages (EA),E</t>
  </si>
  <si>
    <t>Speed Bumps</t>
  </si>
  <si>
    <t xml:space="preserve"> Rumble Strips(SET),E</t>
  </si>
  <si>
    <t>SETS</t>
  </si>
  <si>
    <t>Water Valves (Adjustment)</t>
  </si>
  <si>
    <t>Manholes (Adjustment)</t>
  </si>
  <si>
    <t>Install Furnished  Water Valve Risers</t>
  </si>
  <si>
    <t>Traffic Signal Loops (EA), E</t>
  </si>
  <si>
    <t>PCI Rating</t>
  </si>
  <si>
    <t>Install Furnished Sewer Manhole, Storm Manhole Risers</t>
  </si>
  <si>
    <t>Item</t>
  </si>
  <si>
    <t>Unit</t>
  </si>
  <si>
    <t>Quantity</t>
  </si>
  <si>
    <t xml:space="preserve">Unit Price </t>
  </si>
  <si>
    <t>Total Price</t>
  </si>
  <si>
    <t>NNA</t>
  </si>
  <si>
    <t>PROJECT QUANTITIES SHEET FOR PTW 9 ROAD LIST</t>
  </si>
  <si>
    <t>Griffin Rd</t>
  </si>
  <si>
    <t>Mosely Pl</t>
  </si>
  <si>
    <t>Barnes Ferry Rd</t>
  </si>
  <si>
    <t>Killarney Cir</t>
  </si>
  <si>
    <t>Maureen Ct</t>
  </si>
  <si>
    <t>Flanagan Dr</t>
  </si>
  <si>
    <t>Mumford Rd</t>
  </si>
  <si>
    <t>W Napier Ave</t>
  </si>
  <si>
    <t>Atlas St</t>
  </si>
  <si>
    <t>Thorpe St</t>
  </si>
  <si>
    <t>Bayne St</t>
  </si>
  <si>
    <t>Morris Ave</t>
  </si>
  <si>
    <t>Case St</t>
  </si>
  <si>
    <t>Dawn St</t>
  </si>
  <si>
    <t>Lawton Rd</t>
  </si>
  <si>
    <t>Earl St</t>
  </si>
  <si>
    <t>Fair St</t>
  </si>
  <si>
    <t>Glade St</t>
  </si>
  <si>
    <t>Hollingsworth Rd</t>
  </si>
  <si>
    <t xml:space="preserve">Hollingsworth Rd </t>
  </si>
  <si>
    <t>N Munford Rd</t>
  </si>
  <si>
    <t>N Mumford Rd</t>
  </si>
  <si>
    <t>Ivory St</t>
  </si>
  <si>
    <t>Agape Village Rd</t>
  </si>
  <si>
    <t>Woodmere Trl</t>
  </si>
  <si>
    <t>Bentwood Cir</t>
  </si>
  <si>
    <t>Grove Pointe Dr</t>
  </si>
  <si>
    <t>Treyburne Way</t>
  </si>
  <si>
    <t>Fieldstone Dr</t>
  </si>
  <si>
    <t>Idleway Dr</t>
  </si>
  <si>
    <t>N Wesleyan Pl</t>
  </si>
  <si>
    <t>Northside Dr</t>
  </si>
  <si>
    <t>end of divide</t>
  </si>
  <si>
    <t xml:space="preserve">end of divide </t>
  </si>
  <si>
    <t>N Wesleyan Cir</t>
  </si>
  <si>
    <t>N Wesleyan Ct</t>
  </si>
  <si>
    <t>Sugarloaf Dr</t>
  </si>
  <si>
    <t>Stinsonville Rd</t>
  </si>
  <si>
    <t>Sugarloaf Cir</t>
  </si>
  <si>
    <t>Double Oak Dr</t>
  </si>
  <si>
    <t>Ferncliff Ter</t>
  </si>
  <si>
    <t>Bel Meade Pl</t>
  </si>
  <si>
    <t>Shadow Moss Ln</t>
  </si>
  <si>
    <t>Shadow Moss Dr</t>
  </si>
  <si>
    <t>N to cul-de-sac</t>
  </si>
  <si>
    <t>Moss Hill</t>
  </si>
  <si>
    <t>Forest Lake Dr S</t>
  </si>
  <si>
    <t>Forest Hill Rd</t>
  </si>
  <si>
    <t>Lake Valley Rd</t>
  </si>
  <si>
    <t>Timberlane Dr</t>
  </si>
  <si>
    <t>Lakeview Ter</t>
  </si>
  <si>
    <t>Forest Lake Dr N</t>
  </si>
  <si>
    <t>Lake. Valley Rd</t>
  </si>
  <si>
    <t>Woodsdale Ter</t>
  </si>
  <si>
    <t>Greendale Ct</t>
  </si>
  <si>
    <t>Green Dale Ct</t>
  </si>
  <si>
    <t>Green Oak Ter</t>
  </si>
  <si>
    <t>Forest lake Dr N</t>
  </si>
  <si>
    <t>Forest Lake  Dr N</t>
  </si>
  <si>
    <t>S Beechwood Dr</t>
  </si>
  <si>
    <t>Glenwood Dr</t>
  </si>
  <si>
    <t>Brookstone Ct</t>
  </si>
  <si>
    <t>Brookstone Way</t>
  </si>
  <si>
    <t>Brookstone Ln</t>
  </si>
  <si>
    <t>Brookstone Lane</t>
  </si>
  <si>
    <t>Marlowe Dr</t>
  </si>
  <si>
    <t>Bowman Rd</t>
  </si>
  <si>
    <t>Bass Rd</t>
  </si>
  <si>
    <t>Old Bowman Rd</t>
  </si>
  <si>
    <t>Brookefiled Dr</t>
  </si>
  <si>
    <t>Wesleyan Bowman Rd</t>
  </si>
  <si>
    <t>Wesleyan Dr</t>
  </si>
  <si>
    <t xml:space="preserve">Wesleyan Bowman </t>
  </si>
  <si>
    <t>Bowman Pl</t>
  </si>
  <si>
    <t>Wesleyan Hills Dr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</si>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</sst>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Aptos Narrow"/>
      <family val="2"/>
      <scheme val="minor"/>
    </font>
    <font>
      <sz val="24"/>
      <color theme="1"/>
      <name val="Calibri"/>
      <family val="2"/>
    </font>
    <font>
      <u/>
      <sz val="14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</font>
    <font>
      <sz val="12"/>
      <color theme="1"/>
      <name val="Calibri (Body)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4" fillId="2" borderId="2" applyNumberFormat="0" applyAlignment="0" applyProtection="0"/>
    <xf numFmtId="0" fontId="6" fillId="0" borderId="0"/>
  </cellStyleXfs>
  <cellXfs count="58">
    <xf numFmtId="0" fontId="0" fillId="0" borderId="0" xfId="0"/>
    <xf numFmtId="0" fontId="1" fillId="0" borderId="0" xfId="0" applyFont="1"/>
    <xf numFmtId="0" fontId="0" fillId="0" borderId="1" xfId="0" applyBorder="1"/>
    <xf numFmtId="2" fontId="0" fillId="0" borderId="0" xfId="0" applyNumberFormat="1"/>
    <xf numFmtId="164" fontId="0" fillId="0" borderId="0" xfId="0" applyNumberFormat="1"/>
    <xf numFmtId="0" fontId="4" fillId="2" borderId="2" xfId="1"/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3" borderId="2" xfId="1" applyFill="1"/>
    <xf numFmtId="0" fontId="4" fillId="3" borderId="3" xfId="1" applyFill="1" applyBorder="1"/>
    <xf numFmtId="0" fontId="4" fillId="3" borderId="0" xfId="1" applyFill="1" applyBorder="1"/>
    <xf numFmtId="2" fontId="0" fillId="4" borderId="0" xfId="0" applyNumberForma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4" fillId="3" borderId="0" xfId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3" fillId="0" borderId="0" xfId="0" applyFont="1"/>
    <xf numFmtId="0" fontId="0" fillId="6" borderId="0" xfId="0" applyFill="1"/>
    <xf numFmtId="0" fontId="0" fillId="3" borderId="0" xfId="0" applyFill="1"/>
    <xf numFmtId="0" fontId="3" fillId="3" borderId="0" xfId="0" applyFont="1" applyFill="1"/>
    <xf numFmtId="1" fontId="0" fillId="3" borderId="0" xfId="0" applyNumberFormat="1" applyFill="1"/>
    <xf numFmtId="0" fontId="3" fillId="6" borderId="0" xfId="0" applyFont="1" applyFill="1"/>
    <xf numFmtId="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2" fontId="0" fillId="3" borderId="0" xfId="0" applyNumberFormat="1" applyFill="1"/>
    <xf numFmtId="164" fontId="0" fillId="3" borderId="0" xfId="0" applyNumberFormat="1" applyFill="1"/>
    <xf numFmtId="0" fontId="7" fillId="3" borderId="0" xfId="0" applyFont="1" applyFill="1" applyAlignment="1">
      <alignment horizontal="right" vertical="center" wrapText="1"/>
    </xf>
    <xf numFmtId="3" fontId="0" fillId="3" borderId="0" xfId="0" applyNumberFormat="1" applyFill="1"/>
    <xf numFmtId="2" fontId="4" fillId="3" borderId="0" xfId="1" applyNumberFormat="1" applyFill="1" applyBorder="1"/>
    <xf numFmtId="0" fontId="8" fillId="3" borderId="0" xfId="0" applyFont="1" applyFill="1"/>
    <xf numFmtId="3" fontId="5" fillId="3" borderId="1" xfId="0" applyNumberFormat="1" applyFont="1" applyFill="1" applyBorder="1" applyAlignment="1">
      <alignment vertical="center"/>
    </xf>
    <xf numFmtId="0" fontId="0" fillId="3" borderId="0" xfId="0" applyFill="1" applyAlignment="1">
      <alignment horizontal="right"/>
    </xf>
    <xf numFmtId="0" fontId="3" fillId="0" borderId="0" xfId="0" applyFont="1" applyAlignment="1">
      <alignment horizontal="center"/>
    </xf>
    <xf numFmtId="2" fontId="0" fillId="6" borderId="0" xfId="0" applyNumberForma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7" borderId="4" xfId="0" applyFill="1" applyBorder="1"/>
    <xf numFmtId="0" fontId="0" fillId="7" borderId="5" xfId="0" applyFill="1" applyBorder="1"/>
    <xf numFmtId="0" fontId="9" fillId="0" borderId="0" xfId="0" applyFont="1" applyAlignment="1">
      <alignment horizontal="center"/>
    </xf>
    <xf numFmtId="0" fontId="3" fillId="7" borderId="4" xfId="0" applyFont="1" applyFill="1" applyBorder="1"/>
    <xf numFmtId="0" fontId="3" fillId="7" borderId="5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0" borderId="4" xfId="0" applyFont="1" applyBorder="1"/>
    <xf numFmtId="0" fontId="3" fillId="0" borderId="5" xfId="0" applyFont="1" applyBorder="1"/>
    <xf numFmtId="0" fontId="0" fillId="6" borderId="4" xfId="0" applyFill="1" applyBorder="1"/>
    <xf numFmtId="0" fontId="0" fillId="6" borderId="5" xfId="0" applyFill="1" applyBorder="1"/>
  </cellXfs>
  <cellStyles count="3">
    <cellStyle name="Input" xfId="1" builtinId="20"/>
    <cellStyle name="Normal" xfId="0" builtinId="0"/>
    <cellStyle name="Normal 2" xfId="2" xr:uid="{3B13D891-A89E-4E63-8094-AC0D268FE3DE}"/>
  </cellStyles>
  <dxfs count="31">
    <dxf>
      <numFmt numFmtId="2" formatCode="0.00"/>
      <fill>
        <patternFill patternType="solid">
          <fgColor indexed="64"/>
          <bgColor theme="0"/>
        </patternFill>
      </fill>
    </dxf>
    <dxf>
      <numFmt numFmtId="2" formatCode="0.00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numFmt numFmtId="164" formatCode="0.0"/>
    </dxf>
    <dxf>
      <numFmt numFmtId="2" formatCode="0.00"/>
    </dxf>
    <dxf>
      <fill>
        <patternFill patternType="solid">
          <fgColor indexed="64"/>
          <bgColor theme="0"/>
        </patternFill>
      </fill>
    </dxf>
    <dxf>
      <numFmt numFmtId="164" formatCode="0.0"/>
    </dxf>
    <dxf>
      <fill>
        <patternFill patternType="solid">
          <fgColor indexed="64"/>
          <bgColor theme="0"/>
        </patternFill>
      </fill>
    </dxf>
    <dxf>
      <numFmt numFmtId="2" formatCode="0.00"/>
    </dxf>
    <dxf>
      <numFmt numFmtId="2" formatCode="0.00"/>
    </dxf>
    <dxf>
      <fill>
        <patternFill patternType="solid">
          <fgColor indexed="64"/>
          <bgColor theme="0"/>
        </patternFill>
      </fill>
    </dxf>
    <dxf>
      <numFmt numFmtId="2" formatCode="0.00"/>
      <fill>
        <patternFill patternType="solid">
          <fgColor indexed="64"/>
          <bgColor theme="0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1A1123-D61E-4C34-B008-3898407F2A5C}" name="Table1" displayName="Table1" ref="A3:AG97" totalsRowShown="0" dataDxfId="30">
  <autoFilter ref="A3:AG97" xr:uid="{B91A1123-D61E-4C34-B008-3898407F2A5C}"/>
  <tableColumns count="33">
    <tableColumn id="1" xr3:uid="{397035AB-5F82-40E4-8D69-36063DDE94B4}" name="Road Name"/>
    <tableColumn id="2" xr3:uid="{4DC71963-0D08-4AD7-8CFE-765EC9163853}" name="From"/>
    <tableColumn id="3" xr3:uid="{10E9909C-CE7E-4913-9DDF-C4B774B4C05B}" name="To"/>
    <tableColumn id="4" xr3:uid="{7A43583D-8D94-402C-9A56-54394904F916}" name="Column1" dataDxfId="29"/>
    <tableColumn id="5" xr3:uid="{1B54E919-4CF7-4D30-B974-9A86064BB35E}" name="PCI Rating" dataDxfId="28"/>
    <tableColumn id="6" xr3:uid="{1545D567-822D-40AC-8A41-F2E223303933}" name="Length (Feet)" dataDxfId="27"/>
    <tableColumn id="7" xr3:uid="{F237E475-9CDB-43DB-83D6-87BE038F39FE}" name="Length (Miles)" dataDxfId="26">
      <calculatedColumnFormula>F4/5280</calculatedColumnFormula>
    </tableColumn>
    <tableColumn id="8" xr3:uid="{E4FC3564-1790-463A-BAAC-2C60428597F7}" name=" Width (Ft)" dataDxfId="25"/>
    <tableColumn id="9" xr3:uid="{ED588460-F11B-4A06-8E3B-5073B04C07A1}" name=" Square Yards" dataDxfId="24">
      <calculatedColumnFormula>((F4*H4)/9)</calculatedColumnFormula>
    </tableColumn>
    <tableColumn id="10" xr3:uid="{667B1005-34BD-4969-B077-7B13D1F571DA}" name=" Patchwork,SY, E" dataDxfId="23">
      <calculatedColumnFormula>I4*0.1</calculatedColumnFormula>
    </tableColumn>
    <tableColumn id="11" xr3:uid="{234C8330-FFAC-48A3-9DE6-9009DB5919E0}" name="Deep Patch SY, E" dataDxfId="22"/>
    <tableColumn id="12" xr3:uid="{180A4B32-80F3-4E1A-9E64-9C89916B3EE9}" name="Asphalt, Tons 12.5 mm, E" dataDxfId="21">
      <calculatedColumnFormula>(165*I4)/2000</calculatedColumnFormula>
    </tableColumn>
    <tableColumn id="13" xr3:uid="{F6ACDF09-C65E-46B4-A4B6-35DB776960E0}" name="Asphalt, Tons 9.5 mm, E" dataDxfId="20"/>
    <tableColumn id="14" xr3:uid="{D5B8A3F3-2C95-4497-A6D8-F56A5AB05BD5}" name="Tack,Gal, E" dataDxfId="19">
      <calculatedColumnFormula>I4*0.06</calculatedColumnFormula>
    </tableColumn>
    <tableColumn id="15" xr3:uid="{98F4D3C2-6A55-4D83-BD9C-AB1D370E8B02}" name="Milling,Tons, E" dataDxfId="18">
      <calculatedColumnFormula>I4*0.0825</calculatedColumnFormula>
    </tableColumn>
    <tableColumn id="16" xr3:uid="{6F1CFB09-DFC8-483A-8AF8-895018A29000}" name=" M.H. (EA), E" dataDxfId="17"/>
    <tableColumn id="17" xr3:uid="{46E88290-416D-497F-8F6A-EAF6E3B3DBE1}" name="M.H. Risers (EA), E" dataDxfId="16"/>
    <tableColumn id="18" xr3:uid="{7204497A-817A-4B23-8F2D-24C7DBBF98E6}" name="W.V. (EA), E" dataDxfId="15"/>
    <tableColumn id="19" xr3:uid="{6F5BBF05-9A16-4F78-B997-82D96A1598E1}" name="W.V. Risers (EA), E" dataDxfId="14"/>
    <tableColumn id="20" xr3:uid="{DA1DD3C2-6361-4CF6-8801-04DB275FFCE3}" name="Striping, M (Centerline And Lane Lines)LF, Est." dataDxfId="13"/>
    <tableColumn id="21" xr3:uid="{E46B7C04-25CF-471D-A343-0EE9B4802F23}" name="Traffic Signal Loops (EA), E" dataDxfId="12"/>
    <tableColumn id="22" xr3:uid="{1B60413D-A1A9-43B5-A306-242CA7A69754}" name="Painted Arrows(EA), E " dataDxfId="11"/>
    <tableColumn id="23" xr3:uid="{7D9F0EC8-4FF2-4D1F-96C7-56DDAD6739C7}" name="Bike Symbols(EA),E" dataDxfId="10"/>
    <tableColumn id="24" xr3:uid="{8A72D703-FF9A-4CAE-8967-CC3B344E2FE8}" name=" Painted Messages (EA),E" dataDxfId="9"/>
    <tableColumn id="25" xr3:uid="{90A4C35B-BDE5-4DBF-9940-3BF4E527C355}" name=" Speed Bumps(EA),E" dataDxfId="8"/>
    <tableColumn id="26" xr3:uid="{53A242A5-3B99-42C0-A4DE-B0CCE8E77849}" name=" Rumble Strips(SET),E" dataDxfId="7"/>
    <tableColumn id="27" xr3:uid="{BBE82F3C-8DDA-4406-83C1-1F7B53D8A989}" name="Painted Crosswalks(LF), E " dataDxfId="6"/>
    <tableColumn id="28" xr3:uid="{A2D6DF03-B5BE-4DF0-80CA-84A7A5ADA0DF}" name="Painted Stop Bars(LF), E " dataDxfId="5"/>
    <tableColumn id="29" xr3:uid="{9F87308C-CF7A-4008-AEEE-79D1AA79D2CC}" name="RR Symbols(EA), E" dataDxfId="4"/>
    <tableColumn id="30" xr3:uid="{F2F88334-9171-4F7E-8D2C-7E7AF79FFE83}" name="Painted X-Hatching, LF, E" dataDxfId="3"/>
    <tableColumn id="31" xr3:uid="{0AB042CF-5092-4B59-834D-E67418CEC57E}" name="GABC E" dataDxfId="2"/>
    <tableColumn id="32" xr3:uid="{FA8D1B8D-5201-47DC-8FE4-09ADA6EB4F7E}" name="RPM,M,E" dataDxfId="1"/>
    <tableColumn id="33" xr3:uid="{FB1DD69F-AD65-4C6C-8920-92EA5F909ECE}" name="Clip Grass Shoulders, Miles, Est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517EC-A8C6-4EDB-B9E5-2AF1FB136ADC}">
  <dimension ref="A1:AG515"/>
  <sheetViews>
    <sheetView tabSelected="1" topLeftCell="A107" zoomScale="150" zoomScaleNormal="150" workbookViewId="0">
      <pane xSplit="1" topLeftCell="B1" activePane="topRight" state="frozen"/>
      <selection activeCell="A139" sqref="A139"/>
      <selection pane="topRight" activeCell="A103" sqref="A103:E125"/>
    </sheetView>
  </sheetViews>
  <sheetFormatPr defaultRowHeight="15"/>
  <cols>
    <col min="1" max="1" width="25.28515625" customWidth="1"/>
    <col min="2" max="2" width="17.7109375" customWidth="1"/>
    <col min="3" max="3" width="17.85546875" customWidth="1"/>
    <col min="4" max="4" width="16.42578125" customWidth="1"/>
    <col min="5" max="5" width="16" customWidth="1"/>
    <col min="6" max="11" width="20.7109375" customWidth="1"/>
    <col min="12" max="12" width="25" customWidth="1"/>
    <col min="13" max="13" width="24" customWidth="1"/>
    <col min="14" max="19" width="20.7109375" customWidth="1"/>
    <col min="20" max="20" width="42.5703125" customWidth="1"/>
    <col min="21" max="21" width="26.28515625" customWidth="1"/>
    <col min="22" max="22" width="22.42578125" customWidth="1"/>
    <col min="23" max="23" width="20.7109375" customWidth="1"/>
    <col min="24" max="24" width="25" customWidth="1"/>
    <col min="25" max="25" width="20.7109375" customWidth="1"/>
    <col min="26" max="26" width="21.7109375" customWidth="1"/>
    <col min="27" max="27" width="26.140625" customWidth="1"/>
    <col min="28" max="28" width="24.28515625" customWidth="1"/>
    <col min="29" max="29" width="20.7109375" customWidth="1"/>
    <col min="30" max="30" width="24.85546875" customWidth="1"/>
    <col min="31" max="32" width="20.7109375" customWidth="1"/>
    <col min="33" max="33" width="31.28515625" style="5" customWidth="1"/>
  </cols>
  <sheetData>
    <row r="1" spans="1:33" ht="31.5">
      <c r="A1" s="1" t="s">
        <v>69</v>
      </c>
      <c r="B1" s="1"/>
      <c r="C1" s="1"/>
      <c r="AG1" s="15"/>
    </row>
    <row r="2" spans="1:33">
      <c r="AG2" s="15"/>
    </row>
    <row r="3" spans="1:33" ht="44.25" customHeight="1">
      <c r="A3" s="17" t="s">
        <v>0</v>
      </c>
      <c r="B3" s="17" t="s">
        <v>22</v>
      </c>
      <c r="C3" s="17" t="s">
        <v>23</v>
      </c>
      <c r="D3" s="18" t="s">
        <v>145</v>
      </c>
      <c r="E3" s="19" t="s">
        <v>61</v>
      </c>
      <c r="F3" s="19" t="s">
        <v>45</v>
      </c>
      <c r="G3" s="20" t="s">
        <v>46</v>
      </c>
      <c r="H3" s="20" t="s">
        <v>2</v>
      </c>
      <c r="I3" s="12" t="s">
        <v>3</v>
      </c>
      <c r="J3" s="12" t="s">
        <v>4</v>
      </c>
      <c r="K3" s="12" t="s">
        <v>5</v>
      </c>
      <c r="L3" s="12" t="s">
        <v>6</v>
      </c>
      <c r="M3" s="12" t="s">
        <v>7</v>
      </c>
      <c r="N3" s="12" t="s">
        <v>8</v>
      </c>
      <c r="O3" s="12" t="s">
        <v>9</v>
      </c>
      <c r="P3" s="12" t="s">
        <v>10</v>
      </c>
      <c r="Q3" s="12" t="s">
        <v>11</v>
      </c>
      <c r="R3" s="12" t="s">
        <v>12</v>
      </c>
      <c r="S3" s="12" t="s">
        <v>13</v>
      </c>
      <c r="T3" s="21" t="s">
        <v>24</v>
      </c>
      <c r="U3" s="12" t="s">
        <v>60</v>
      </c>
      <c r="V3" s="21" t="s">
        <v>14</v>
      </c>
      <c r="W3" s="21" t="s">
        <v>15</v>
      </c>
      <c r="X3" s="12" t="s">
        <v>53</v>
      </c>
      <c r="Y3" s="12" t="s">
        <v>51</v>
      </c>
      <c r="Z3" s="12" t="s">
        <v>55</v>
      </c>
      <c r="AA3" s="21" t="s">
        <v>16</v>
      </c>
      <c r="AB3" s="21" t="s">
        <v>17</v>
      </c>
      <c r="AC3" s="21" t="s">
        <v>18</v>
      </c>
      <c r="AD3" s="21" t="s">
        <v>47</v>
      </c>
      <c r="AE3" s="12" t="s">
        <v>19</v>
      </c>
      <c r="AF3" s="12" t="s">
        <v>20</v>
      </c>
      <c r="AG3" s="22" t="s">
        <v>21</v>
      </c>
    </row>
    <row r="4" spans="1:33" ht="15.75">
      <c r="A4" s="26"/>
      <c r="B4" s="26"/>
      <c r="C4" s="26"/>
      <c r="D4" s="26"/>
      <c r="E4" s="26"/>
      <c r="F4" s="28"/>
      <c r="G4" s="33"/>
      <c r="H4" s="26"/>
      <c r="I4" s="33"/>
      <c r="J4" s="33"/>
      <c r="K4" s="26"/>
      <c r="L4" s="34"/>
      <c r="M4" s="26"/>
      <c r="N4" s="33"/>
      <c r="O4" s="34"/>
      <c r="P4" s="35"/>
      <c r="Q4" s="35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33"/>
      <c r="AG4" s="33"/>
    </row>
    <row r="5" spans="1:33">
      <c r="A5" t="s">
        <v>70</v>
      </c>
      <c r="B5" t="s">
        <v>71</v>
      </c>
      <c r="C5" t="s">
        <v>68</v>
      </c>
      <c r="D5" s="26"/>
      <c r="E5" s="32">
        <v>41</v>
      </c>
      <c r="F5" s="32">
        <v>467</v>
      </c>
      <c r="G5" s="33">
        <f>F5/5280</f>
        <v>8.8446969696969691E-2</v>
      </c>
      <c r="H5" s="26">
        <v>26</v>
      </c>
      <c r="I5" s="3">
        <f t="shared" ref="I5:I66" si="0">((F5*H5)/9)</f>
        <v>1349.1111111111111</v>
      </c>
      <c r="J5" s="3">
        <f t="shared" ref="J5:J66" si="1">I5*0.1</f>
        <v>134.91111111111113</v>
      </c>
      <c r="K5" s="26"/>
      <c r="L5" s="4">
        <f t="shared" ref="L5:L68" si="2">(165*I5)/2000</f>
        <v>111.30166666666668</v>
      </c>
      <c r="M5" s="26"/>
      <c r="N5" s="3">
        <f t="shared" ref="N5:N68" si="3">I5*0.06</f>
        <v>80.946666666666658</v>
      </c>
      <c r="O5" s="4">
        <f t="shared" ref="O5:O68" si="4">I5*0.0825</f>
        <v>111.30166666666668</v>
      </c>
      <c r="P5" s="32">
        <v>0</v>
      </c>
      <c r="Q5" s="32">
        <v>0</v>
      </c>
      <c r="R5">
        <v>5</v>
      </c>
      <c r="S5">
        <v>5</v>
      </c>
      <c r="T5" s="36">
        <v>934</v>
      </c>
      <c r="U5" s="26">
        <v>0</v>
      </c>
      <c r="V5" s="26">
        <v>0</v>
      </c>
      <c r="W5" s="26">
        <v>0</v>
      </c>
      <c r="X5" s="26">
        <v>0</v>
      </c>
      <c r="Y5" s="40">
        <v>0</v>
      </c>
      <c r="Z5" s="26">
        <v>0</v>
      </c>
      <c r="AA5" s="26">
        <v>0</v>
      </c>
      <c r="AB5" s="26">
        <v>0</v>
      </c>
      <c r="AC5" s="26">
        <v>0</v>
      </c>
      <c r="AD5" s="26">
        <v>0</v>
      </c>
      <c r="AE5" s="26">
        <v>0</v>
      </c>
      <c r="AF5" s="33">
        <v>8.8446969696969691E-2</v>
      </c>
      <c r="AG5" s="33">
        <v>0</v>
      </c>
    </row>
    <row r="6" spans="1:33">
      <c r="B6" t="s">
        <v>68</v>
      </c>
      <c r="C6" t="s">
        <v>72</v>
      </c>
      <c r="D6" s="26"/>
      <c r="E6" s="32">
        <v>38</v>
      </c>
      <c r="F6" s="32">
        <v>4569</v>
      </c>
      <c r="G6" s="33">
        <f t="shared" ref="G6:G69" si="5">F6/5280</f>
        <v>0.86534090909090911</v>
      </c>
      <c r="H6" s="26">
        <v>26</v>
      </c>
      <c r="I6" s="3">
        <f t="shared" si="0"/>
        <v>13199.333333333334</v>
      </c>
      <c r="J6" s="3">
        <f t="shared" si="1"/>
        <v>1319.9333333333334</v>
      </c>
      <c r="K6" s="26"/>
      <c r="L6" s="4">
        <f t="shared" si="2"/>
        <v>1088.9449999999999</v>
      </c>
      <c r="M6" s="26"/>
      <c r="N6" s="3">
        <f t="shared" si="3"/>
        <v>791.96</v>
      </c>
      <c r="O6" s="4">
        <f t="shared" si="4"/>
        <v>1088.9450000000002</v>
      </c>
      <c r="P6" s="32">
        <v>0</v>
      </c>
      <c r="Q6" s="32">
        <v>0</v>
      </c>
      <c r="R6">
        <v>0</v>
      </c>
      <c r="S6">
        <v>0</v>
      </c>
      <c r="T6" s="36">
        <v>9138</v>
      </c>
      <c r="U6" s="26">
        <v>0</v>
      </c>
      <c r="V6" s="26">
        <v>0</v>
      </c>
      <c r="W6" s="26">
        <v>0</v>
      </c>
      <c r="X6" s="40">
        <v>0</v>
      </c>
      <c r="Y6" s="40">
        <v>0</v>
      </c>
      <c r="Z6" s="26">
        <v>0</v>
      </c>
      <c r="AA6" s="26">
        <v>0</v>
      </c>
      <c r="AB6" s="26">
        <v>0</v>
      </c>
      <c r="AC6" s="26">
        <v>0</v>
      </c>
      <c r="AD6" s="26">
        <v>0</v>
      </c>
      <c r="AE6" s="26">
        <v>0</v>
      </c>
      <c r="AF6" s="33">
        <v>0.86534090909090911</v>
      </c>
      <c r="AG6" s="33">
        <v>0</v>
      </c>
    </row>
    <row r="7" spans="1:33">
      <c r="A7" t="s">
        <v>73</v>
      </c>
      <c r="B7" t="s">
        <v>70</v>
      </c>
      <c r="C7" t="s">
        <v>74</v>
      </c>
      <c r="D7" s="26"/>
      <c r="E7" s="32">
        <v>48</v>
      </c>
      <c r="F7" s="32">
        <v>1259</v>
      </c>
      <c r="G7" s="33">
        <f t="shared" si="5"/>
        <v>0.23844696969696969</v>
      </c>
      <c r="H7" s="26">
        <v>24</v>
      </c>
      <c r="I7" s="3">
        <f t="shared" si="0"/>
        <v>3357.3333333333335</v>
      </c>
      <c r="J7" s="3">
        <f t="shared" si="1"/>
        <v>335.73333333333335</v>
      </c>
      <c r="K7" s="26"/>
      <c r="L7" s="4">
        <f t="shared" si="2"/>
        <v>276.98</v>
      </c>
      <c r="M7" s="26"/>
      <c r="N7" s="3">
        <f t="shared" si="3"/>
        <v>201.44</v>
      </c>
      <c r="O7" s="4">
        <f t="shared" si="4"/>
        <v>276.98</v>
      </c>
      <c r="P7" s="32">
        <v>0</v>
      </c>
      <c r="Q7" s="32">
        <v>0</v>
      </c>
      <c r="R7">
        <v>0</v>
      </c>
      <c r="S7">
        <v>0</v>
      </c>
      <c r="T7" s="36">
        <v>0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D7" s="26">
        <v>0</v>
      </c>
      <c r="AE7" s="26">
        <v>0</v>
      </c>
      <c r="AF7" s="33">
        <v>0</v>
      </c>
      <c r="AG7" s="33">
        <v>0</v>
      </c>
    </row>
    <row r="8" spans="1:33">
      <c r="B8" t="s">
        <v>74</v>
      </c>
      <c r="C8" t="s">
        <v>68</v>
      </c>
      <c r="D8" s="26"/>
      <c r="E8" s="32">
        <v>32</v>
      </c>
      <c r="F8" s="32">
        <v>1114</v>
      </c>
      <c r="G8" s="33">
        <f t="shared" si="5"/>
        <v>0.2109848484848485</v>
      </c>
      <c r="H8" s="26">
        <v>24</v>
      </c>
      <c r="I8" s="3">
        <f t="shared" si="0"/>
        <v>2970.6666666666665</v>
      </c>
      <c r="J8" s="3">
        <f t="shared" si="1"/>
        <v>297.06666666666666</v>
      </c>
      <c r="K8" s="26"/>
      <c r="L8" s="4">
        <f t="shared" si="2"/>
        <v>245.08</v>
      </c>
      <c r="M8" s="26"/>
      <c r="N8" s="3">
        <f t="shared" si="3"/>
        <v>178.23999999999998</v>
      </c>
      <c r="O8" s="4">
        <f t="shared" si="4"/>
        <v>245.08</v>
      </c>
      <c r="P8" s="32">
        <v>0</v>
      </c>
      <c r="Q8" s="32">
        <v>0</v>
      </c>
      <c r="R8">
        <v>0</v>
      </c>
      <c r="S8">
        <v>0</v>
      </c>
      <c r="T8" s="3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>
        <v>0</v>
      </c>
      <c r="AC8" s="26">
        <v>0</v>
      </c>
      <c r="AD8" s="26">
        <v>0</v>
      </c>
      <c r="AE8" s="26">
        <v>0</v>
      </c>
      <c r="AF8" s="33">
        <v>0</v>
      </c>
      <c r="AG8" s="33">
        <v>0</v>
      </c>
    </row>
    <row r="9" spans="1:33">
      <c r="B9" t="s">
        <v>68</v>
      </c>
      <c r="C9" t="s">
        <v>75</v>
      </c>
      <c r="D9" s="26"/>
      <c r="E9" s="32">
        <v>45</v>
      </c>
      <c r="F9" s="32">
        <v>429</v>
      </c>
      <c r="G9" s="33">
        <f t="shared" si="5"/>
        <v>8.1250000000000003E-2</v>
      </c>
      <c r="H9" s="26">
        <v>24</v>
      </c>
      <c r="I9" s="3">
        <f t="shared" si="0"/>
        <v>1144</v>
      </c>
      <c r="J9" s="3">
        <f t="shared" si="1"/>
        <v>114.4</v>
      </c>
      <c r="K9" s="26"/>
      <c r="L9" s="4">
        <f t="shared" si="2"/>
        <v>94.38</v>
      </c>
      <c r="M9" s="26"/>
      <c r="N9" s="3">
        <f t="shared" si="3"/>
        <v>68.64</v>
      </c>
      <c r="O9" s="4">
        <f t="shared" si="4"/>
        <v>94.38000000000001</v>
      </c>
      <c r="P9" s="32">
        <v>0</v>
      </c>
      <c r="Q9" s="32">
        <v>0</v>
      </c>
      <c r="R9">
        <v>2</v>
      </c>
      <c r="S9">
        <v>2</v>
      </c>
      <c r="T9" s="3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33">
        <v>0</v>
      </c>
      <c r="AG9" s="33">
        <v>0</v>
      </c>
    </row>
    <row r="10" spans="1:33" ht="15.75">
      <c r="A10" s="24"/>
      <c r="B10" s="24" t="s">
        <v>75</v>
      </c>
      <c r="C10" s="24" t="s">
        <v>70</v>
      </c>
      <c r="D10" s="26"/>
      <c r="E10" s="41">
        <v>38</v>
      </c>
      <c r="F10" s="41">
        <v>660</v>
      </c>
      <c r="G10" s="33">
        <f t="shared" si="5"/>
        <v>0.125</v>
      </c>
      <c r="H10" s="26">
        <v>24</v>
      </c>
      <c r="I10" s="3">
        <f t="shared" si="0"/>
        <v>1760</v>
      </c>
      <c r="J10" s="3">
        <f t="shared" si="1"/>
        <v>176</v>
      </c>
      <c r="K10" s="26"/>
      <c r="L10" s="4">
        <f t="shared" si="2"/>
        <v>145.19999999999999</v>
      </c>
      <c r="M10" s="26"/>
      <c r="N10" s="3">
        <f t="shared" si="3"/>
        <v>105.6</v>
      </c>
      <c r="O10" s="4">
        <f t="shared" si="4"/>
        <v>145.20000000000002</v>
      </c>
      <c r="P10" s="32">
        <v>0</v>
      </c>
      <c r="Q10" s="32">
        <v>0</v>
      </c>
      <c r="R10">
        <v>0</v>
      </c>
      <c r="S10">
        <v>0</v>
      </c>
      <c r="T10" s="3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14</v>
      </c>
      <c r="AC10" s="26">
        <v>0</v>
      </c>
      <c r="AD10" s="26">
        <v>0</v>
      </c>
      <c r="AE10" s="26">
        <v>0</v>
      </c>
      <c r="AF10" s="33">
        <v>0</v>
      </c>
      <c r="AG10" s="33">
        <v>0</v>
      </c>
    </row>
    <row r="11" spans="1:33" ht="15.75">
      <c r="A11" s="29"/>
      <c r="B11" s="29"/>
      <c r="C11" s="29"/>
      <c r="D11" s="26"/>
      <c r="E11" s="42"/>
      <c r="F11" s="43"/>
      <c r="G11" s="33"/>
      <c r="H11" s="26"/>
      <c r="I11" s="3"/>
      <c r="J11" s="3"/>
      <c r="K11" s="26"/>
      <c r="L11" s="4"/>
      <c r="M11" s="26"/>
      <c r="N11" s="3"/>
      <c r="O11" s="4"/>
      <c r="P11" s="35"/>
      <c r="Q11" s="35"/>
      <c r="T11" s="3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33"/>
      <c r="AG11" s="33"/>
    </row>
    <row r="12" spans="1:33" ht="15.75">
      <c r="A12" s="24"/>
      <c r="B12" s="24"/>
      <c r="C12" s="24"/>
      <c r="D12" s="26"/>
      <c r="E12" s="41"/>
      <c r="F12" s="41"/>
      <c r="G12" s="33"/>
      <c r="H12" s="26"/>
      <c r="I12" s="3"/>
      <c r="J12" s="3"/>
      <c r="K12" s="26"/>
      <c r="L12" s="4"/>
      <c r="M12" s="26"/>
      <c r="N12" s="3"/>
      <c r="O12" s="4"/>
      <c r="P12" s="35"/>
      <c r="Q12" s="35"/>
      <c r="T12" s="3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33"/>
      <c r="AG12" s="33"/>
    </row>
    <row r="13" spans="1:33">
      <c r="A13" t="s">
        <v>76</v>
      </c>
      <c r="B13" t="s">
        <v>77</v>
      </c>
      <c r="C13" t="s">
        <v>78</v>
      </c>
      <c r="D13" s="26"/>
      <c r="E13" s="32">
        <v>59</v>
      </c>
      <c r="F13" s="32">
        <v>281</v>
      </c>
      <c r="G13" s="33">
        <f t="shared" si="5"/>
        <v>5.3219696969696972E-2</v>
      </c>
      <c r="H13" s="26">
        <v>30</v>
      </c>
      <c r="I13" s="3">
        <f t="shared" si="0"/>
        <v>936.66666666666663</v>
      </c>
      <c r="J13" s="3">
        <f t="shared" si="1"/>
        <v>93.666666666666671</v>
      </c>
      <c r="K13" s="26"/>
      <c r="L13" s="4">
        <f t="shared" si="2"/>
        <v>77.275000000000006</v>
      </c>
      <c r="M13" s="26"/>
      <c r="N13" s="3">
        <f t="shared" si="3"/>
        <v>56.199999999999996</v>
      </c>
      <c r="O13" s="4">
        <f t="shared" si="4"/>
        <v>77.275000000000006</v>
      </c>
      <c r="P13" s="49">
        <v>2</v>
      </c>
      <c r="Q13" s="49">
        <v>2</v>
      </c>
      <c r="R13">
        <v>5</v>
      </c>
      <c r="S13">
        <v>5</v>
      </c>
      <c r="T13" s="26">
        <v>562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33">
        <v>5.3219696969696972E-2</v>
      </c>
      <c r="AG13" s="33">
        <v>0</v>
      </c>
    </row>
    <row r="14" spans="1:33">
      <c r="B14" t="s">
        <v>78</v>
      </c>
      <c r="C14" t="s">
        <v>79</v>
      </c>
      <c r="D14" s="26"/>
      <c r="E14" s="32">
        <v>37</v>
      </c>
      <c r="F14" s="32">
        <v>131</v>
      </c>
      <c r="G14" s="33">
        <f t="shared" si="5"/>
        <v>2.4810606060606061E-2</v>
      </c>
      <c r="H14" s="26">
        <v>30</v>
      </c>
      <c r="I14" s="3">
        <f t="shared" si="0"/>
        <v>436.66666666666669</v>
      </c>
      <c r="J14" s="3">
        <f t="shared" si="1"/>
        <v>43.666666666666671</v>
      </c>
      <c r="K14" s="26"/>
      <c r="L14" s="4">
        <f t="shared" si="2"/>
        <v>36.024999999999999</v>
      </c>
      <c r="M14" s="26"/>
      <c r="N14" s="3">
        <f t="shared" si="3"/>
        <v>26.2</v>
      </c>
      <c r="O14" s="4">
        <f t="shared" si="4"/>
        <v>36.025000000000006</v>
      </c>
      <c r="P14" s="32">
        <v>0</v>
      </c>
      <c r="Q14" s="32">
        <v>0</v>
      </c>
      <c r="R14">
        <v>1</v>
      </c>
      <c r="S14">
        <v>1</v>
      </c>
      <c r="T14" s="26">
        <v>262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33">
        <v>2.4810606060606061E-2</v>
      </c>
      <c r="AG14" s="33">
        <v>0</v>
      </c>
    </row>
    <row r="15" spans="1:33">
      <c r="B15" t="s">
        <v>79</v>
      </c>
      <c r="C15" t="s">
        <v>80</v>
      </c>
      <c r="D15" s="26"/>
      <c r="E15" s="32">
        <v>54</v>
      </c>
      <c r="F15" s="32">
        <v>154</v>
      </c>
      <c r="G15" s="33">
        <f t="shared" si="5"/>
        <v>2.9166666666666667E-2</v>
      </c>
      <c r="H15" s="26">
        <v>30</v>
      </c>
      <c r="I15" s="3">
        <f t="shared" si="0"/>
        <v>513.33333333333337</v>
      </c>
      <c r="J15" s="3">
        <f t="shared" si="1"/>
        <v>51.333333333333343</v>
      </c>
      <c r="K15" s="26"/>
      <c r="L15" s="4">
        <f t="shared" si="2"/>
        <v>42.35</v>
      </c>
      <c r="M15" s="26"/>
      <c r="N15" s="3">
        <f t="shared" si="3"/>
        <v>30.8</v>
      </c>
      <c r="O15" s="4">
        <f t="shared" si="4"/>
        <v>42.350000000000009</v>
      </c>
      <c r="P15" s="32">
        <v>2</v>
      </c>
      <c r="Q15" s="32">
        <v>2</v>
      </c>
      <c r="R15">
        <v>2</v>
      </c>
      <c r="S15">
        <v>2</v>
      </c>
      <c r="T15" s="26">
        <v>308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  <c r="AF15" s="33">
        <v>2.9166666666666667E-2</v>
      </c>
      <c r="AG15" s="33">
        <v>0</v>
      </c>
    </row>
    <row r="16" spans="1:33">
      <c r="B16" t="s">
        <v>80</v>
      </c>
      <c r="C16" t="s">
        <v>81</v>
      </c>
      <c r="D16" s="26"/>
      <c r="E16" s="32">
        <v>64</v>
      </c>
      <c r="F16" s="32">
        <v>71</v>
      </c>
      <c r="G16" s="33">
        <f t="shared" si="5"/>
        <v>1.3446969696969697E-2</v>
      </c>
      <c r="H16" s="26">
        <v>30</v>
      </c>
      <c r="I16" s="3">
        <f t="shared" si="0"/>
        <v>236.66666666666666</v>
      </c>
      <c r="J16" s="3">
        <f t="shared" si="1"/>
        <v>23.666666666666668</v>
      </c>
      <c r="K16" s="26"/>
      <c r="L16" s="4">
        <f t="shared" si="2"/>
        <v>19.524999999999999</v>
      </c>
      <c r="M16" s="26"/>
      <c r="N16" s="3">
        <f t="shared" si="3"/>
        <v>14.2</v>
      </c>
      <c r="O16" s="4">
        <f t="shared" si="4"/>
        <v>19.524999999999999</v>
      </c>
      <c r="P16" s="32">
        <v>0</v>
      </c>
      <c r="Q16" s="32">
        <v>0</v>
      </c>
      <c r="R16">
        <v>1</v>
      </c>
      <c r="S16">
        <v>1</v>
      </c>
      <c r="T16" s="26">
        <v>142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33">
        <v>1.3446969696969697E-2</v>
      </c>
      <c r="AG16" s="33">
        <v>0</v>
      </c>
    </row>
    <row r="17" spans="1:33">
      <c r="B17" t="s">
        <v>81</v>
      </c>
      <c r="C17" t="s">
        <v>82</v>
      </c>
      <c r="D17" s="26"/>
      <c r="E17" s="32">
        <v>37</v>
      </c>
      <c r="F17" s="32">
        <v>222</v>
      </c>
      <c r="G17" s="33">
        <f t="shared" si="5"/>
        <v>4.2045454545454546E-2</v>
      </c>
      <c r="H17" s="26">
        <v>30</v>
      </c>
      <c r="I17" s="3">
        <f t="shared" si="0"/>
        <v>740</v>
      </c>
      <c r="J17" s="3">
        <f t="shared" si="1"/>
        <v>74</v>
      </c>
      <c r="K17" s="26"/>
      <c r="L17" s="4">
        <f t="shared" si="2"/>
        <v>61.05</v>
      </c>
      <c r="M17" s="26"/>
      <c r="N17" s="3">
        <f t="shared" si="3"/>
        <v>44.4</v>
      </c>
      <c r="O17" s="4">
        <f t="shared" si="4"/>
        <v>61.050000000000004</v>
      </c>
      <c r="P17" s="32">
        <v>1</v>
      </c>
      <c r="Q17" s="32">
        <v>1</v>
      </c>
      <c r="R17">
        <v>2</v>
      </c>
      <c r="S17">
        <v>2</v>
      </c>
      <c r="T17" s="26">
        <v>444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144</v>
      </c>
      <c r="AB17" s="26">
        <v>0</v>
      </c>
      <c r="AC17" s="26">
        <v>0</v>
      </c>
      <c r="AD17" s="26">
        <v>0</v>
      </c>
      <c r="AE17" s="26">
        <v>0</v>
      </c>
      <c r="AF17" s="33">
        <v>4.2045454545454546E-2</v>
      </c>
      <c r="AG17" s="33">
        <v>0</v>
      </c>
    </row>
    <row r="18" spans="1:33">
      <c r="B18" t="s">
        <v>82</v>
      </c>
      <c r="C18" t="s">
        <v>83</v>
      </c>
      <c r="D18" s="26"/>
      <c r="E18" s="32">
        <v>38</v>
      </c>
      <c r="F18" s="32">
        <v>293</v>
      </c>
      <c r="G18" s="33">
        <f t="shared" si="5"/>
        <v>5.5492424242424246E-2</v>
      </c>
      <c r="H18" s="26">
        <v>30</v>
      </c>
      <c r="I18" s="3">
        <f t="shared" si="0"/>
        <v>976.66666666666663</v>
      </c>
      <c r="J18" s="3">
        <f t="shared" si="1"/>
        <v>97.666666666666671</v>
      </c>
      <c r="K18" s="26"/>
      <c r="L18" s="4">
        <f t="shared" si="2"/>
        <v>80.575000000000003</v>
      </c>
      <c r="M18" s="26"/>
      <c r="N18" s="3">
        <f t="shared" si="3"/>
        <v>58.599999999999994</v>
      </c>
      <c r="O18" s="4">
        <f t="shared" si="4"/>
        <v>80.575000000000003</v>
      </c>
      <c r="P18" s="32">
        <v>2</v>
      </c>
      <c r="Q18" s="32">
        <v>2</v>
      </c>
      <c r="R18">
        <v>1</v>
      </c>
      <c r="S18">
        <v>1</v>
      </c>
      <c r="T18" s="26">
        <v>586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33">
        <v>5.5492424242424246E-2</v>
      </c>
      <c r="AG18" s="33">
        <v>0.06</v>
      </c>
    </row>
    <row r="19" spans="1:33">
      <c r="B19" t="s">
        <v>83</v>
      </c>
      <c r="C19" t="s">
        <v>84</v>
      </c>
      <c r="D19" s="26"/>
      <c r="E19" s="32">
        <v>35</v>
      </c>
      <c r="F19" s="32">
        <v>202</v>
      </c>
      <c r="G19" s="33">
        <f t="shared" si="5"/>
        <v>3.8257575757575754E-2</v>
      </c>
      <c r="H19" s="26">
        <v>30</v>
      </c>
      <c r="I19" s="3">
        <f t="shared" si="0"/>
        <v>673.33333333333337</v>
      </c>
      <c r="J19" s="3">
        <f t="shared" si="1"/>
        <v>67.333333333333343</v>
      </c>
      <c r="K19" s="26"/>
      <c r="L19" s="4">
        <f t="shared" si="2"/>
        <v>55.55</v>
      </c>
      <c r="M19" s="26"/>
      <c r="N19" s="3">
        <f t="shared" si="3"/>
        <v>40.4</v>
      </c>
      <c r="O19" s="4">
        <f t="shared" si="4"/>
        <v>55.550000000000004</v>
      </c>
      <c r="P19" s="32">
        <v>0</v>
      </c>
      <c r="Q19" s="32">
        <v>0</v>
      </c>
      <c r="R19">
        <v>1</v>
      </c>
      <c r="S19">
        <v>1</v>
      </c>
      <c r="T19" s="36">
        <v>404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33">
        <v>3.8257575757575754E-2</v>
      </c>
      <c r="AG19" s="33">
        <v>0</v>
      </c>
    </row>
    <row r="20" spans="1:33">
      <c r="B20" t="s">
        <v>84</v>
      </c>
      <c r="C20" t="s">
        <v>85</v>
      </c>
      <c r="D20" s="26"/>
      <c r="E20" s="32">
        <v>43</v>
      </c>
      <c r="F20" s="32">
        <v>94</v>
      </c>
      <c r="G20" s="33">
        <f t="shared" si="5"/>
        <v>1.7803030303030303E-2</v>
      </c>
      <c r="H20" s="26">
        <v>30</v>
      </c>
      <c r="I20" s="3">
        <f t="shared" si="0"/>
        <v>313.33333333333331</v>
      </c>
      <c r="J20" s="3">
        <f t="shared" si="1"/>
        <v>31.333333333333332</v>
      </c>
      <c r="K20" s="26"/>
      <c r="L20" s="4">
        <f t="shared" si="2"/>
        <v>25.85</v>
      </c>
      <c r="M20" s="26"/>
      <c r="N20" s="3">
        <f t="shared" si="3"/>
        <v>18.799999999999997</v>
      </c>
      <c r="O20" s="4">
        <f t="shared" si="4"/>
        <v>25.85</v>
      </c>
      <c r="P20" s="32">
        <v>1</v>
      </c>
      <c r="Q20" s="32">
        <v>1</v>
      </c>
      <c r="R20">
        <v>1</v>
      </c>
      <c r="S20">
        <v>1</v>
      </c>
      <c r="T20" s="26">
        <v>188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33">
        <v>1.7803030303030303E-2</v>
      </c>
      <c r="AG20" s="33">
        <v>0</v>
      </c>
    </row>
    <row r="21" spans="1:33">
      <c r="B21" t="s">
        <v>85</v>
      </c>
      <c r="C21" t="s">
        <v>86</v>
      </c>
      <c r="D21" s="26"/>
      <c r="E21" s="32">
        <v>42</v>
      </c>
      <c r="F21" s="32">
        <v>306</v>
      </c>
      <c r="G21" s="33">
        <f t="shared" si="5"/>
        <v>5.7954545454545453E-2</v>
      </c>
      <c r="H21" s="26">
        <v>30</v>
      </c>
      <c r="I21" s="3">
        <f t="shared" si="0"/>
        <v>1020</v>
      </c>
      <c r="J21" s="3">
        <f t="shared" si="1"/>
        <v>102</v>
      </c>
      <c r="K21" s="26"/>
      <c r="L21" s="4">
        <f t="shared" si="2"/>
        <v>84.15</v>
      </c>
      <c r="M21" s="26"/>
      <c r="N21" s="3">
        <f t="shared" si="3"/>
        <v>61.199999999999996</v>
      </c>
      <c r="O21" s="4">
        <f t="shared" si="4"/>
        <v>84.15</v>
      </c>
      <c r="P21" s="32">
        <v>2</v>
      </c>
      <c r="Q21" s="32">
        <v>2</v>
      </c>
      <c r="R21">
        <v>2</v>
      </c>
      <c r="S21">
        <v>2</v>
      </c>
      <c r="T21" s="26">
        <v>612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33">
        <v>5.7954545454545453E-2</v>
      </c>
      <c r="AG21" s="33">
        <v>0</v>
      </c>
    </row>
    <row r="22" spans="1:33" ht="15.75">
      <c r="B22" t="s">
        <v>86</v>
      </c>
      <c r="C22" t="s">
        <v>87</v>
      </c>
      <c r="D22" s="27"/>
      <c r="E22" s="32">
        <v>39</v>
      </c>
      <c r="F22" s="32">
        <v>278</v>
      </c>
      <c r="G22" s="33">
        <f t="shared" si="5"/>
        <v>5.2651515151515151E-2</v>
      </c>
      <c r="H22" s="26">
        <v>30</v>
      </c>
      <c r="I22" s="3">
        <f t="shared" si="0"/>
        <v>926.66666666666663</v>
      </c>
      <c r="J22" s="3">
        <f t="shared" si="1"/>
        <v>92.666666666666671</v>
      </c>
      <c r="K22" s="26"/>
      <c r="L22" s="4">
        <f t="shared" si="2"/>
        <v>76.45</v>
      </c>
      <c r="M22" s="26"/>
      <c r="N22" s="3">
        <f t="shared" si="3"/>
        <v>55.599999999999994</v>
      </c>
      <c r="O22" s="4">
        <f t="shared" si="4"/>
        <v>76.45</v>
      </c>
      <c r="P22" s="32">
        <v>2</v>
      </c>
      <c r="Q22" s="32">
        <v>2</v>
      </c>
      <c r="R22">
        <v>0</v>
      </c>
      <c r="S22">
        <v>0</v>
      </c>
      <c r="T22" s="26">
        <v>556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33">
        <v>5.2651515151515151E-2</v>
      </c>
      <c r="AG22" s="33">
        <v>0</v>
      </c>
    </row>
    <row r="23" spans="1:33" ht="15.75">
      <c r="B23" t="s">
        <v>87</v>
      </c>
      <c r="C23" t="s">
        <v>88</v>
      </c>
      <c r="D23" s="27"/>
      <c r="E23" s="32">
        <v>59</v>
      </c>
      <c r="F23" s="32">
        <v>81</v>
      </c>
      <c r="G23" s="33">
        <f t="shared" si="5"/>
        <v>1.5340909090909091E-2</v>
      </c>
      <c r="H23" s="26">
        <v>30</v>
      </c>
      <c r="I23" s="3">
        <f t="shared" si="0"/>
        <v>270</v>
      </c>
      <c r="J23" s="3">
        <f t="shared" si="1"/>
        <v>27</v>
      </c>
      <c r="K23" s="26"/>
      <c r="L23" s="4">
        <f t="shared" si="2"/>
        <v>22.274999999999999</v>
      </c>
      <c r="M23" s="26"/>
      <c r="N23" s="3">
        <f t="shared" si="3"/>
        <v>16.2</v>
      </c>
      <c r="O23" s="4">
        <f t="shared" si="4"/>
        <v>22.275000000000002</v>
      </c>
      <c r="P23" s="32">
        <v>1</v>
      </c>
      <c r="Q23" s="32">
        <v>1</v>
      </c>
      <c r="R23">
        <v>2</v>
      </c>
      <c r="S23">
        <v>2</v>
      </c>
      <c r="T23" s="26">
        <v>162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33">
        <v>1.5340909090909091E-2</v>
      </c>
      <c r="AG23" s="33">
        <v>0</v>
      </c>
    </row>
    <row r="24" spans="1:33" ht="15.75">
      <c r="B24" t="s">
        <v>89</v>
      </c>
      <c r="C24" t="s">
        <v>90</v>
      </c>
      <c r="D24" s="27"/>
      <c r="E24" s="32">
        <v>28</v>
      </c>
      <c r="F24" s="32">
        <v>243</v>
      </c>
      <c r="G24" s="33">
        <f t="shared" si="5"/>
        <v>4.6022727272727271E-2</v>
      </c>
      <c r="H24" s="26">
        <v>30</v>
      </c>
      <c r="I24" s="3">
        <f t="shared" si="0"/>
        <v>810</v>
      </c>
      <c r="J24" s="3">
        <f t="shared" si="1"/>
        <v>81</v>
      </c>
      <c r="K24" s="26"/>
      <c r="L24" s="4">
        <f t="shared" si="2"/>
        <v>66.825000000000003</v>
      </c>
      <c r="M24" s="26"/>
      <c r="N24" s="3">
        <f t="shared" si="3"/>
        <v>48.6</v>
      </c>
      <c r="O24" s="4">
        <f t="shared" si="4"/>
        <v>66.825000000000003</v>
      </c>
      <c r="P24" s="32">
        <v>0</v>
      </c>
      <c r="Q24" s="32">
        <v>0</v>
      </c>
      <c r="R24">
        <v>0</v>
      </c>
      <c r="S24">
        <v>0</v>
      </c>
      <c r="T24" s="26">
        <v>486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33">
        <v>4.6022727272727271E-2</v>
      </c>
      <c r="AG24" s="33">
        <v>0</v>
      </c>
    </row>
    <row r="25" spans="1:33">
      <c r="B25" t="s">
        <v>91</v>
      </c>
      <c r="C25" t="s">
        <v>92</v>
      </c>
      <c r="D25" s="26"/>
      <c r="E25" s="32">
        <v>45</v>
      </c>
      <c r="F25" s="32">
        <v>252</v>
      </c>
      <c r="G25" s="33">
        <f t="shared" si="5"/>
        <v>4.7727272727272729E-2</v>
      </c>
      <c r="H25" s="26">
        <v>30</v>
      </c>
      <c r="I25" s="3">
        <f t="shared" si="0"/>
        <v>840</v>
      </c>
      <c r="J25" s="3">
        <f t="shared" si="1"/>
        <v>84</v>
      </c>
      <c r="K25" s="26"/>
      <c r="L25" s="4">
        <f t="shared" si="2"/>
        <v>69.3</v>
      </c>
      <c r="M25" s="26"/>
      <c r="N25" s="3">
        <f t="shared" si="3"/>
        <v>50.4</v>
      </c>
      <c r="O25" s="4">
        <f t="shared" si="4"/>
        <v>69.3</v>
      </c>
      <c r="P25" s="32">
        <v>1</v>
      </c>
      <c r="Q25" s="32">
        <v>1</v>
      </c>
      <c r="R25">
        <v>0</v>
      </c>
      <c r="S25">
        <v>0</v>
      </c>
      <c r="T25" s="26">
        <v>504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33">
        <v>4.7727272727272729E-2</v>
      </c>
      <c r="AG25" s="33">
        <v>0</v>
      </c>
    </row>
    <row r="26" spans="1:33">
      <c r="B26" t="s">
        <v>92</v>
      </c>
      <c r="C26" t="s">
        <v>91</v>
      </c>
      <c r="D26" s="26"/>
      <c r="E26" s="32">
        <v>52</v>
      </c>
      <c r="F26" s="32">
        <v>228</v>
      </c>
      <c r="G26" s="33">
        <f t="shared" si="5"/>
        <v>4.3181818181818182E-2</v>
      </c>
      <c r="H26" s="26">
        <v>30</v>
      </c>
      <c r="I26" s="3">
        <f t="shared" si="0"/>
        <v>760</v>
      </c>
      <c r="J26" s="3">
        <f t="shared" si="1"/>
        <v>76</v>
      </c>
      <c r="K26" s="26"/>
      <c r="L26" s="4">
        <f t="shared" si="2"/>
        <v>62.7</v>
      </c>
      <c r="M26" s="26"/>
      <c r="N26" s="3">
        <f t="shared" si="3"/>
        <v>45.6</v>
      </c>
      <c r="O26" s="4">
        <f t="shared" si="4"/>
        <v>62.7</v>
      </c>
      <c r="P26" s="32">
        <v>1</v>
      </c>
      <c r="Q26" s="32">
        <v>1</v>
      </c>
      <c r="R26">
        <v>0</v>
      </c>
      <c r="S26">
        <v>0</v>
      </c>
      <c r="T26" s="26">
        <v>456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33">
        <v>4.3181818181818182E-2</v>
      </c>
      <c r="AG26" s="33">
        <v>0</v>
      </c>
    </row>
    <row r="27" spans="1:33">
      <c r="A27" t="s">
        <v>91</v>
      </c>
      <c r="B27" t="s">
        <v>91</v>
      </c>
      <c r="C27" t="s">
        <v>93</v>
      </c>
      <c r="D27" s="26"/>
      <c r="E27" s="32">
        <v>40</v>
      </c>
      <c r="F27" s="32">
        <v>2533</v>
      </c>
      <c r="G27" s="33">
        <f t="shared" si="5"/>
        <v>0.47973484848484849</v>
      </c>
      <c r="H27" s="26">
        <v>30</v>
      </c>
      <c r="I27" s="3">
        <f t="shared" si="0"/>
        <v>8443.3333333333339</v>
      </c>
      <c r="J27" s="3">
        <f t="shared" si="1"/>
        <v>844.33333333333348</v>
      </c>
      <c r="K27" s="26"/>
      <c r="L27" s="4">
        <f t="shared" si="2"/>
        <v>696.57500000000005</v>
      </c>
      <c r="M27" s="26"/>
      <c r="N27" s="3">
        <f t="shared" si="3"/>
        <v>506.6</v>
      </c>
      <c r="O27" s="4">
        <f t="shared" si="4"/>
        <v>696.57500000000005</v>
      </c>
      <c r="P27" s="32">
        <v>2</v>
      </c>
      <c r="Q27" s="32">
        <v>2</v>
      </c>
      <c r="R27">
        <v>1</v>
      </c>
      <c r="S27">
        <v>1</v>
      </c>
      <c r="T27" s="26">
        <v>10132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33">
        <v>0.47973484848484849</v>
      </c>
      <c r="AG27" s="33">
        <v>0</v>
      </c>
    </row>
    <row r="28" spans="1:33">
      <c r="B28" t="s">
        <v>93</v>
      </c>
      <c r="C28" t="s">
        <v>94</v>
      </c>
      <c r="D28" s="26"/>
      <c r="E28" s="32">
        <v>48</v>
      </c>
      <c r="F28" s="32">
        <v>2010</v>
      </c>
      <c r="G28" s="33">
        <f t="shared" si="5"/>
        <v>0.38068181818181818</v>
      </c>
      <c r="H28" s="26">
        <v>30</v>
      </c>
      <c r="I28" s="3">
        <f t="shared" si="0"/>
        <v>6700</v>
      </c>
      <c r="J28" s="3">
        <f t="shared" si="1"/>
        <v>670</v>
      </c>
      <c r="K28" s="26"/>
      <c r="L28" s="4">
        <f t="shared" si="2"/>
        <v>552.75</v>
      </c>
      <c r="M28" s="26"/>
      <c r="N28" s="3">
        <f t="shared" si="3"/>
        <v>402</v>
      </c>
      <c r="O28" s="4">
        <f t="shared" si="4"/>
        <v>552.75</v>
      </c>
      <c r="P28" s="32">
        <v>4</v>
      </c>
      <c r="Q28" s="32">
        <v>4</v>
      </c>
      <c r="R28">
        <v>2</v>
      </c>
      <c r="S28">
        <v>2</v>
      </c>
      <c r="T28" s="26">
        <v>8040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D28" s="26">
        <v>0</v>
      </c>
      <c r="AE28" s="26">
        <v>0</v>
      </c>
      <c r="AF28" s="33">
        <v>0.38068181818181818</v>
      </c>
      <c r="AG28" s="33">
        <v>0</v>
      </c>
    </row>
    <row r="29" spans="1:33">
      <c r="B29" t="s">
        <v>94</v>
      </c>
      <c r="C29" t="s">
        <v>95</v>
      </c>
      <c r="D29" s="26"/>
      <c r="E29" s="32">
        <v>58</v>
      </c>
      <c r="F29" s="32">
        <v>2141</v>
      </c>
      <c r="G29" s="33">
        <f t="shared" si="5"/>
        <v>0.40549242424242427</v>
      </c>
      <c r="H29" s="26">
        <v>30</v>
      </c>
      <c r="I29" s="3">
        <f t="shared" si="0"/>
        <v>7136.666666666667</v>
      </c>
      <c r="J29" s="3">
        <f t="shared" si="1"/>
        <v>713.66666666666674</v>
      </c>
      <c r="K29" s="26"/>
      <c r="L29" s="4">
        <f t="shared" si="2"/>
        <v>588.77499999999998</v>
      </c>
      <c r="M29" s="26"/>
      <c r="N29" s="3">
        <f t="shared" si="3"/>
        <v>428.2</v>
      </c>
      <c r="O29" s="4">
        <f t="shared" si="4"/>
        <v>588.77500000000009</v>
      </c>
      <c r="P29" s="32">
        <v>0</v>
      </c>
      <c r="Q29" s="32">
        <v>0</v>
      </c>
      <c r="R29">
        <v>1</v>
      </c>
      <c r="S29">
        <v>1</v>
      </c>
      <c r="T29" s="26">
        <v>8564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D29" s="26">
        <v>0</v>
      </c>
      <c r="AE29" s="26">
        <v>0</v>
      </c>
      <c r="AF29" s="33">
        <v>0.40549242424242427</v>
      </c>
      <c r="AG29" s="33">
        <v>0</v>
      </c>
    </row>
    <row r="30" spans="1:33">
      <c r="B30" t="s">
        <v>95</v>
      </c>
      <c r="C30" t="s">
        <v>95</v>
      </c>
      <c r="D30" s="26"/>
      <c r="E30" s="32">
        <v>52</v>
      </c>
      <c r="F30" s="32">
        <v>544</v>
      </c>
      <c r="G30" s="33">
        <f t="shared" si="5"/>
        <v>0.10303030303030303</v>
      </c>
      <c r="H30" s="26">
        <v>30</v>
      </c>
      <c r="I30" s="3">
        <f t="shared" si="0"/>
        <v>1813.3333333333333</v>
      </c>
      <c r="J30" s="3">
        <f t="shared" si="1"/>
        <v>181.33333333333334</v>
      </c>
      <c r="K30" s="26"/>
      <c r="L30" s="4">
        <f t="shared" si="2"/>
        <v>149.6</v>
      </c>
      <c r="M30" s="26"/>
      <c r="N30" s="3">
        <f t="shared" si="3"/>
        <v>108.8</v>
      </c>
      <c r="O30" s="4">
        <f t="shared" si="4"/>
        <v>149.6</v>
      </c>
      <c r="P30" s="32">
        <v>0</v>
      </c>
      <c r="Q30" s="32">
        <v>0</v>
      </c>
      <c r="R30">
        <v>3</v>
      </c>
      <c r="S30">
        <v>3</v>
      </c>
      <c r="T30" s="26">
        <v>2176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  <c r="AF30" s="33">
        <v>0.10303030303030303</v>
      </c>
      <c r="AG30" s="33">
        <v>0</v>
      </c>
    </row>
    <row r="31" spans="1:33">
      <c r="B31" t="s">
        <v>95</v>
      </c>
      <c r="C31" t="s">
        <v>96</v>
      </c>
      <c r="D31" s="26"/>
      <c r="E31" s="32">
        <v>63</v>
      </c>
      <c r="F31" s="32">
        <v>296</v>
      </c>
      <c r="G31" s="33">
        <f t="shared" si="5"/>
        <v>5.6060606060606061E-2</v>
      </c>
      <c r="H31" s="26">
        <v>30</v>
      </c>
      <c r="I31" s="3">
        <f t="shared" si="0"/>
        <v>986.66666666666663</v>
      </c>
      <c r="J31" s="3">
        <f t="shared" si="1"/>
        <v>98.666666666666671</v>
      </c>
      <c r="K31" s="26"/>
      <c r="L31" s="4">
        <f t="shared" si="2"/>
        <v>81.400000000000006</v>
      </c>
      <c r="M31" s="26"/>
      <c r="N31" s="3">
        <f t="shared" si="3"/>
        <v>59.199999999999996</v>
      </c>
      <c r="O31" s="4">
        <f t="shared" si="4"/>
        <v>81.400000000000006</v>
      </c>
      <c r="P31" s="32">
        <v>0</v>
      </c>
      <c r="Q31" s="32">
        <v>0</v>
      </c>
      <c r="R31">
        <v>0</v>
      </c>
      <c r="S31">
        <v>0</v>
      </c>
      <c r="T31" s="26">
        <v>1184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33">
        <v>5.6060606060606061E-2</v>
      </c>
      <c r="AG31" s="33">
        <v>0</v>
      </c>
    </row>
    <row r="32" spans="1:33">
      <c r="B32" t="s">
        <v>96</v>
      </c>
      <c r="C32" t="s">
        <v>97</v>
      </c>
      <c r="D32" s="26"/>
      <c r="E32" s="32">
        <v>41</v>
      </c>
      <c r="F32" s="32">
        <v>831</v>
      </c>
      <c r="G32" s="33">
        <f t="shared" si="5"/>
        <v>0.15738636363636363</v>
      </c>
      <c r="H32" s="26">
        <v>30</v>
      </c>
      <c r="I32" s="3">
        <f t="shared" si="0"/>
        <v>2770</v>
      </c>
      <c r="J32" s="3">
        <f t="shared" si="1"/>
        <v>277</v>
      </c>
      <c r="K32" s="26"/>
      <c r="L32" s="4">
        <f t="shared" si="2"/>
        <v>228.52500000000001</v>
      </c>
      <c r="M32" s="26"/>
      <c r="N32" s="3">
        <f t="shared" si="3"/>
        <v>166.2</v>
      </c>
      <c r="O32" s="4">
        <f t="shared" si="4"/>
        <v>228.52500000000001</v>
      </c>
      <c r="P32" s="32">
        <v>0</v>
      </c>
      <c r="Q32" s="32">
        <v>0</v>
      </c>
      <c r="R32">
        <v>0</v>
      </c>
      <c r="S32">
        <v>0</v>
      </c>
      <c r="T32" s="26">
        <v>3324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33">
        <v>0.15738636363636363</v>
      </c>
      <c r="AG32" s="33">
        <v>0</v>
      </c>
    </row>
    <row r="33" spans="1:33">
      <c r="B33" t="s">
        <v>97</v>
      </c>
      <c r="C33" t="s">
        <v>98</v>
      </c>
      <c r="D33" s="26"/>
      <c r="E33" s="32">
        <v>60</v>
      </c>
      <c r="F33" s="32">
        <v>968</v>
      </c>
      <c r="G33" s="33">
        <f t="shared" si="5"/>
        <v>0.18333333333333332</v>
      </c>
      <c r="H33" s="26">
        <v>30</v>
      </c>
      <c r="I33" s="3">
        <f t="shared" si="0"/>
        <v>3226.6666666666665</v>
      </c>
      <c r="J33" s="3">
        <f t="shared" si="1"/>
        <v>322.66666666666669</v>
      </c>
      <c r="K33" s="26"/>
      <c r="L33" s="4">
        <f t="shared" si="2"/>
        <v>266.2</v>
      </c>
      <c r="M33" s="26"/>
      <c r="N33" s="3">
        <f t="shared" si="3"/>
        <v>193.6</v>
      </c>
      <c r="O33" s="4">
        <f t="shared" si="4"/>
        <v>266.2</v>
      </c>
      <c r="P33" s="32">
        <v>0</v>
      </c>
      <c r="Q33" s="32">
        <v>0</v>
      </c>
      <c r="R33">
        <v>1</v>
      </c>
      <c r="S33">
        <v>1</v>
      </c>
      <c r="T33" s="26">
        <v>3872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  <c r="AD33" s="26">
        <v>0</v>
      </c>
      <c r="AE33" s="26">
        <v>0</v>
      </c>
      <c r="AF33" s="33">
        <v>0.18333333333333332</v>
      </c>
      <c r="AG33" s="33">
        <v>0</v>
      </c>
    </row>
    <row r="34" spans="1:33" ht="15.75">
      <c r="A34" s="24"/>
      <c r="B34" s="24" t="s">
        <v>98</v>
      </c>
      <c r="C34" s="24" t="s">
        <v>99</v>
      </c>
      <c r="D34" s="26"/>
      <c r="E34" s="41">
        <v>46</v>
      </c>
      <c r="F34" s="41">
        <v>1038</v>
      </c>
      <c r="G34" s="33">
        <f t="shared" si="5"/>
        <v>0.19659090909090909</v>
      </c>
      <c r="H34" s="26">
        <v>30</v>
      </c>
      <c r="I34" s="3">
        <f t="shared" si="0"/>
        <v>3460</v>
      </c>
      <c r="J34" s="3">
        <f t="shared" si="1"/>
        <v>346</v>
      </c>
      <c r="K34" s="26"/>
      <c r="L34" s="4">
        <f t="shared" si="2"/>
        <v>285.45</v>
      </c>
      <c r="M34" s="26"/>
      <c r="N34" s="3">
        <f t="shared" si="3"/>
        <v>207.6</v>
      </c>
      <c r="O34" s="4">
        <f t="shared" si="4"/>
        <v>285.45</v>
      </c>
      <c r="P34" s="32">
        <v>0</v>
      </c>
      <c r="Q34" s="32">
        <v>0</v>
      </c>
      <c r="R34">
        <v>1</v>
      </c>
      <c r="S34">
        <v>1</v>
      </c>
      <c r="T34" s="26">
        <v>4152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40</v>
      </c>
      <c r="AC34" s="26">
        <v>0</v>
      </c>
      <c r="AD34" s="26">
        <v>0</v>
      </c>
      <c r="AE34" s="26">
        <v>0</v>
      </c>
      <c r="AF34" s="33">
        <v>0.19659090909090909</v>
      </c>
      <c r="AG34" s="33">
        <v>0</v>
      </c>
    </row>
    <row r="35" spans="1:33" ht="15.75">
      <c r="A35" s="29"/>
      <c r="B35" s="29"/>
      <c r="C35" s="29"/>
      <c r="D35" s="26"/>
      <c r="E35" s="42"/>
      <c r="F35" s="43"/>
      <c r="G35" s="33"/>
      <c r="H35" s="26"/>
      <c r="I35" s="3"/>
      <c r="J35" s="3"/>
      <c r="K35" s="26"/>
      <c r="L35" s="4"/>
      <c r="M35" s="26"/>
      <c r="N35" s="3"/>
      <c r="O35" s="4"/>
      <c r="P35" s="35"/>
      <c r="Q35" s="35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33"/>
      <c r="AG35" s="33"/>
    </row>
    <row r="36" spans="1:33" ht="15.75">
      <c r="A36" s="24"/>
      <c r="B36" s="24"/>
      <c r="C36" s="24"/>
      <c r="D36" s="26"/>
      <c r="E36" s="41"/>
      <c r="F36" s="41"/>
      <c r="G36" s="33"/>
      <c r="H36" s="26"/>
      <c r="I36" s="3"/>
      <c r="J36" s="3"/>
      <c r="K36" s="26"/>
      <c r="L36" s="4"/>
      <c r="M36" s="26"/>
      <c r="N36" s="3"/>
      <c r="O36" s="4"/>
      <c r="P36" s="35"/>
      <c r="Q36" s="35"/>
      <c r="T36" s="3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33"/>
      <c r="AG36" s="33"/>
    </row>
    <row r="37" spans="1:33">
      <c r="A37" t="s">
        <v>100</v>
      </c>
      <c r="B37" t="s">
        <v>101</v>
      </c>
      <c r="C37" t="s">
        <v>102</v>
      </c>
      <c r="D37" s="26"/>
      <c r="E37" s="32">
        <v>57</v>
      </c>
      <c r="F37" s="32">
        <v>153</v>
      </c>
      <c r="G37" s="33">
        <f t="shared" si="5"/>
        <v>2.8977272727272727E-2</v>
      </c>
      <c r="H37" s="26">
        <v>15</v>
      </c>
      <c r="I37" s="3">
        <f t="shared" si="0"/>
        <v>255</v>
      </c>
      <c r="J37" s="3">
        <f t="shared" si="1"/>
        <v>25.5</v>
      </c>
      <c r="K37" s="26"/>
      <c r="L37" s="4">
        <f t="shared" si="2"/>
        <v>21.037500000000001</v>
      </c>
      <c r="M37" s="26"/>
      <c r="N37" s="3">
        <f t="shared" si="3"/>
        <v>15.299999999999999</v>
      </c>
      <c r="O37" s="4">
        <f t="shared" si="4"/>
        <v>21.037500000000001</v>
      </c>
      <c r="P37" s="49">
        <v>0</v>
      </c>
      <c r="Q37" s="49">
        <v>0</v>
      </c>
      <c r="R37">
        <v>0</v>
      </c>
      <c r="S37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  <c r="AF37" s="33">
        <v>0</v>
      </c>
      <c r="AG37" s="33">
        <v>0</v>
      </c>
    </row>
    <row r="38" spans="1:33">
      <c r="B38" t="s">
        <v>101</v>
      </c>
      <c r="C38" t="s">
        <v>102</v>
      </c>
      <c r="D38" s="26"/>
      <c r="E38" s="32">
        <v>50</v>
      </c>
      <c r="F38" s="32">
        <v>154</v>
      </c>
      <c r="G38" s="33">
        <f t="shared" si="5"/>
        <v>2.9166666666666667E-2</v>
      </c>
      <c r="H38" s="26">
        <v>15</v>
      </c>
      <c r="I38" s="3">
        <f t="shared" si="0"/>
        <v>256.66666666666669</v>
      </c>
      <c r="J38" s="3">
        <f t="shared" si="1"/>
        <v>25.666666666666671</v>
      </c>
      <c r="K38" s="26"/>
      <c r="L38" s="4">
        <f t="shared" si="2"/>
        <v>21.175000000000001</v>
      </c>
      <c r="M38" s="26"/>
      <c r="N38" s="3">
        <f t="shared" si="3"/>
        <v>15.4</v>
      </c>
      <c r="O38" s="4">
        <f t="shared" si="4"/>
        <v>21.175000000000004</v>
      </c>
      <c r="P38" s="32">
        <v>0</v>
      </c>
      <c r="Q38" s="32">
        <v>0</v>
      </c>
      <c r="R38">
        <v>0</v>
      </c>
      <c r="S38">
        <v>0</v>
      </c>
      <c r="T38" s="36">
        <v>0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250</v>
      </c>
      <c r="AB38" s="26">
        <v>20</v>
      </c>
      <c r="AC38" s="26">
        <v>0</v>
      </c>
      <c r="AD38" s="26">
        <v>0</v>
      </c>
      <c r="AE38" s="26">
        <v>0</v>
      </c>
      <c r="AF38" s="33">
        <v>0</v>
      </c>
      <c r="AG38" s="33">
        <v>0</v>
      </c>
    </row>
    <row r="39" spans="1:33">
      <c r="B39" t="s">
        <v>103</v>
      </c>
      <c r="C39" t="s">
        <v>104</v>
      </c>
      <c r="D39" s="26"/>
      <c r="E39" s="32">
        <v>60</v>
      </c>
      <c r="F39" s="32">
        <v>114</v>
      </c>
      <c r="G39" s="33">
        <f t="shared" si="5"/>
        <v>2.1590909090909091E-2</v>
      </c>
      <c r="H39" s="26">
        <v>30</v>
      </c>
      <c r="I39" s="3">
        <f t="shared" si="0"/>
        <v>380</v>
      </c>
      <c r="J39" s="3">
        <f t="shared" si="1"/>
        <v>38</v>
      </c>
      <c r="K39" s="26"/>
      <c r="L39" s="4">
        <f t="shared" si="2"/>
        <v>31.35</v>
      </c>
      <c r="M39" s="26"/>
      <c r="N39" s="3">
        <f t="shared" si="3"/>
        <v>22.8</v>
      </c>
      <c r="O39" s="4">
        <f t="shared" si="4"/>
        <v>31.35</v>
      </c>
      <c r="P39" s="32">
        <v>0</v>
      </c>
      <c r="Q39" s="32">
        <v>0</v>
      </c>
      <c r="R39">
        <v>0</v>
      </c>
      <c r="S39">
        <v>0</v>
      </c>
      <c r="T39" s="3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15</v>
      </c>
      <c r="AC39" s="26">
        <v>0</v>
      </c>
      <c r="AD39" s="26">
        <v>0</v>
      </c>
      <c r="AE39" s="26">
        <v>0</v>
      </c>
      <c r="AF39" s="33">
        <v>0</v>
      </c>
      <c r="AG39" s="33">
        <v>0</v>
      </c>
    </row>
    <row r="40" spans="1:33">
      <c r="A40" t="s">
        <v>104</v>
      </c>
      <c r="B40" t="s">
        <v>100</v>
      </c>
      <c r="C40" t="s">
        <v>105</v>
      </c>
      <c r="D40" s="26"/>
      <c r="E40" s="32">
        <v>38</v>
      </c>
      <c r="F40" s="32">
        <v>611</v>
      </c>
      <c r="G40" s="33">
        <f t="shared" si="5"/>
        <v>0.11571969696969697</v>
      </c>
      <c r="H40" s="26">
        <v>30</v>
      </c>
      <c r="I40" s="3">
        <f t="shared" si="0"/>
        <v>2036.6666666666667</v>
      </c>
      <c r="J40" s="3">
        <f t="shared" si="1"/>
        <v>203.66666666666669</v>
      </c>
      <c r="K40" s="26"/>
      <c r="L40" s="4">
        <f t="shared" si="2"/>
        <v>168.02500000000001</v>
      </c>
      <c r="M40" s="26"/>
      <c r="N40" s="3">
        <f t="shared" si="3"/>
        <v>122.2</v>
      </c>
      <c r="O40" s="4">
        <f t="shared" si="4"/>
        <v>168.02500000000001</v>
      </c>
      <c r="P40" s="32">
        <v>2</v>
      </c>
      <c r="Q40" s="32">
        <v>2</v>
      </c>
      <c r="R40">
        <v>2</v>
      </c>
      <c r="S40">
        <v>2</v>
      </c>
      <c r="T40" s="3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33">
        <v>0</v>
      </c>
      <c r="AG40" s="33">
        <v>0</v>
      </c>
    </row>
    <row r="41" spans="1:33">
      <c r="B41" t="s">
        <v>105</v>
      </c>
      <c r="C41" t="s">
        <v>104</v>
      </c>
      <c r="D41" s="26"/>
      <c r="E41" s="32">
        <v>32</v>
      </c>
      <c r="F41" s="32">
        <v>612</v>
      </c>
      <c r="G41" s="33">
        <f t="shared" si="5"/>
        <v>0.11590909090909091</v>
      </c>
      <c r="H41" s="26">
        <v>30</v>
      </c>
      <c r="I41" s="3">
        <f t="shared" si="0"/>
        <v>2040</v>
      </c>
      <c r="J41" s="3">
        <f t="shared" si="1"/>
        <v>204</v>
      </c>
      <c r="K41" s="26"/>
      <c r="L41" s="4">
        <f t="shared" si="2"/>
        <v>168.3</v>
      </c>
      <c r="M41" s="26"/>
      <c r="N41" s="3">
        <f t="shared" si="3"/>
        <v>122.39999999999999</v>
      </c>
      <c r="O41" s="4">
        <f t="shared" si="4"/>
        <v>168.3</v>
      </c>
      <c r="P41" s="32">
        <v>3</v>
      </c>
      <c r="Q41" s="32">
        <v>3</v>
      </c>
      <c r="R41">
        <v>1</v>
      </c>
      <c r="S41">
        <v>1</v>
      </c>
      <c r="T41" s="3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33">
        <v>0</v>
      </c>
      <c r="AG41" s="33">
        <v>0</v>
      </c>
    </row>
    <row r="42" spans="1:33">
      <c r="B42" t="s">
        <v>104</v>
      </c>
      <c r="C42" t="s">
        <v>100</v>
      </c>
      <c r="D42" s="26"/>
      <c r="E42" s="32">
        <v>31</v>
      </c>
      <c r="F42" s="32">
        <v>687</v>
      </c>
      <c r="G42" s="33">
        <f t="shared" si="5"/>
        <v>0.13011363636363638</v>
      </c>
      <c r="H42" s="26">
        <v>30</v>
      </c>
      <c r="I42" s="3">
        <f t="shared" si="0"/>
        <v>2290</v>
      </c>
      <c r="J42" s="3">
        <f t="shared" si="1"/>
        <v>229</v>
      </c>
      <c r="K42" s="26"/>
      <c r="L42" s="4">
        <f t="shared" si="2"/>
        <v>188.92500000000001</v>
      </c>
      <c r="M42" s="26"/>
      <c r="N42" s="3">
        <f t="shared" si="3"/>
        <v>137.4</v>
      </c>
      <c r="O42" s="4">
        <f t="shared" si="4"/>
        <v>188.92500000000001</v>
      </c>
      <c r="P42" s="32">
        <v>2</v>
      </c>
      <c r="Q42" s="32">
        <v>2</v>
      </c>
      <c r="R42">
        <v>0</v>
      </c>
      <c r="S42">
        <v>0</v>
      </c>
      <c r="T42" s="3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33">
        <v>0</v>
      </c>
      <c r="AG42" s="33">
        <v>0</v>
      </c>
    </row>
    <row r="43" spans="1:33" ht="15.75">
      <c r="B43" t="s">
        <v>104</v>
      </c>
      <c r="C43" t="s">
        <v>44</v>
      </c>
      <c r="D43" s="27"/>
      <c r="E43" s="32">
        <v>35</v>
      </c>
      <c r="F43" s="32">
        <v>281</v>
      </c>
      <c r="G43" s="33">
        <f t="shared" si="5"/>
        <v>5.3219696969696972E-2</v>
      </c>
      <c r="H43" s="26">
        <v>30</v>
      </c>
      <c r="I43" s="3">
        <f t="shared" si="0"/>
        <v>936.66666666666663</v>
      </c>
      <c r="J43" s="3">
        <f t="shared" si="1"/>
        <v>93.666666666666671</v>
      </c>
      <c r="K43" s="26"/>
      <c r="L43" s="4">
        <f t="shared" si="2"/>
        <v>77.275000000000006</v>
      </c>
      <c r="M43" s="26"/>
      <c r="N43" s="3">
        <f t="shared" si="3"/>
        <v>56.199999999999996</v>
      </c>
      <c r="O43" s="4">
        <f t="shared" si="4"/>
        <v>77.275000000000006</v>
      </c>
      <c r="P43" s="32">
        <v>2</v>
      </c>
      <c r="Q43" s="32">
        <v>2</v>
      </c>
      <c r="R43">
        <v>0</v>
      </c>
      <c r="S43">
        <v>0</v>
      </c>
      <c r="T43" s="3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33">
        <v>0</v>
      </c>
      <c r="AG43" s="33">
        <v>0</v>
      </c>
    </row>
    <row r="44" spans="1:33" ht="15.75">
      <c r="A44" s="24" t="s">
        <v>105</v>
      </c>
      <c r="B44" s="24" t="s">
        <v>104</v>
      </c>
      <c r="C44" s="24" t="s">
        <v>44</v>
      </c>
      <c r="D44" s="27"/>
      <c r="E44" s="41">
        <v>50</v>
      </c>
      <c r="F44" s="41">
        <v>139</v>
      </c>
      <c r="G44" s="33">
        <f t="shared" si="5"/>
        <v>2.6325757575757575E-2</v>
      </c>
      <c r="H44" s="26">
        <v>30</v>
      </c>
      <c r="I44" s="3">
        <f t="shared" si="0"/>
        <v>463.33333333333331</v>
      </c>
      <c r="J44" s="3">
        <f t="shared" si="1"/>
        <v>46.333333333333336</v>
      </c>
      <c r="K44" s="26"/>
      <c r="L44" s="4">
        <f t="shared" si="2"/>
        <v>38.225000000000001</v>
      </c>
      <c r="M44" s="26"/>
      <c r="N44" s="3">
        <f t="shared" si="3"/>
        <v>27.799999999999997</v>
      </c>
      <c r="O44" s="4">
        <f t="shared" si="4"/>
        <v>38.225000000000001</v>
      </c>
      <c r="P44" s="32">
        <v>0</v>
      </c>
      <c r="Q44" s="32">
        <v>0</v>
      </c>
      <c r="R44">
        <v>0</v>
      </c>
      <c r="S44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33">
        <v>0</v>
      </c>
      <c r="AG44" s="33">
        <v>0</v>
      </c>
    </row>
    <row r="45" spans="1:33" ht="15.75">
      <c r="A45" s="29"/>
      <c r="B45" s="29"/>
      <c r="C45" s="29"/>
      <c r="D45" s="27"/>
      <c r="E45" s="42"/>
      <c r="F45" s="43"/>
      <c r="G45" s="33"/>
      <c r="H45" s="26"/>
      <c r="I45" s="3"/>
      <c r="J45" s="3"/>
      <c r="K45" s="26"/>
      <c r="L45" s="4"/>
      <c r="M45" s="26"/>
      <c r="N45" s="3"/>
      <c r="O45" s="4"/>
      <c r="P45" s="35"/>
      <c r="Q45" s="35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33">
        <v>0</v>
      </c>
      <c r="AG45" s="33"/>
    </row>
    <row r="46" spans="1:33" ht="15.75">
      <c r="A46" s="24"/>
      <c r="B46" s="24"/>
      <c r="C46" s="24"/>
      <c r="D46" s="26"/>
      <c r="E46" s="41"/>
      <c r="F46" s="41"/>
      <c r="G46" s="33"/>
      <c r="H46" s="26"/>
      <c r="I46" s="3"/>
      <c r="J46" s="3"/>
      <c r="K46" s="26"/>
      <c r="L46" s="4"/>
      <c r="M46" s="26"/>
      <c r="N46" s="3"/>
      <c r="O46" s="4"/>
      <c r="P46" s="35"/>
      <c r="Q46" s="35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33">
        <v>0</v>
      </c>
      <c r="AG46" s="33"/>
    </row>
    <row r="47" spans="1:33">
      <c r="A47" t="s">
        <v>106</v>
      </c>
      <c r="B47" t="s">
        <v>107</v>
      </c>
      <c r="C47" t="s">
        <v>44</v>
      </c>
      <c r="D47" s="26"/>
      <c r="E47" s="32">
        <v>38</v>
      </c>
      <c r="F47" s="32">
        <v>297</v>
      </c>
      <c r="G47" s="33">
        <f t="shared" si="5"/>
        <v>5.6250000000000001E-2</v>
      </c>
      <c r="H47" s="26">
        <v>30</v>
      </c>
      <c r="I47" s="3">
        <f t="shared" si="0"/>
        <v>990</v>
      </c>
      <c r="J47" s="3">
        <f t="shared" si="1"/>
        <v>99</v>
      </c>
      <c r="K47" s="26"/>
      <c r="L47" s="4">
        <f t="shared" si="2"/>
        <v>81.674999999999997</v>
      </c>
      <c r="M47" s="26"/>
      <c r="N47" s="3">
        <f t="shared" si="3"/>
        <v>59.4</v>
      </c>
      <c r="O47" s="4">
        <f t="shared" si="4"/>
        <v>81.674999999999997</v>
      </c>
      <c r="P47" s="32">
        <v>3</v>
      </c>
      <c r="Q47" s="32">
        <v>3</v>
      </c>
      <c r="R47">
        <v>0</v>
      </c>
      <c r="S47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15</v>
      </c>
      <c r="AC47" s="26">
        <v>0</v>
      </c>
      <c r="AD47" s="26">
        <v>0</v>
      </c>
      <c r="AE47" s="26">
        <v>0</v>
      </c>
      <c r="AF47" s="33">
        <v>0</v>
      </c>
      <c r="AG47" s="33">
        <v>0</v>
      </c>
    </row>
    <row r="48" spans="1:33">
      <c r="B48" t="s">
        <v>107</v>
      </c>
      <c r="C48" t="s">
        <v>108</v>
      </c>
      <c r="D48" s="26"/>
      <c r="E48" s="32">
        <v>29</v>
      </c>
      <c r="F48" s="32">
        <v>1240</v>
      </c>
      <c r="G48" s="33">
        <f t="shared" si="5"/>
        <v>0.23484848484848486</v>
      </c>
      <c r="H48" s="26">
        <v>30</v>
      </c>
      <c r="I48" s="3">
        <f t="shared" si="0"/>
        <v>4133.333333333333</v>
      </c>
      <c r="J48" s="3">
        <f t="shared" si="1"/>
        <v>413.33333333333331</v>
      </c>
      <c r="K48" s="26"/>
      <c r="L48" s="4">
        <f t="shared" si="2"/>
        <v>341</v>
      </c>
      <c r="M48" s="26"/>
      <c r="N48" s="3">
        <f t="shared" si="3"/>
        <v>247.99999999999997</v>
      </c>
      <c r="O48" s="4">
        <f t="shared" si="4"/>
        <v>341</v>
      </c>
      <c r="P48" s="32">
        <v>1</v>
      </c>
      <c r="Q48" s="32">
        <v>1</v>
      </c>
      <c r="R48">
        <v>1</v>
      </c>
      <c r="S48">
        <v>1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15</v>
      </c>
      <c r="AC48" s="26">
        <v>0</v>
      </c>
      <c r="AD48" s="26">
        <v>0</v>
      </c>
      <c r="AE48" s="26">
        <v>0</v>
      </c>
      <c r="AF48" s="33">
        <v>0</v>
      </c>
      <c r="AG48" s="33">
        <v>0</v>
      </c>
    </row>
    <row r="49" spans="1:33">
      <c r="B49" t="s">
        <v>108</v>
      </c>
      <c r="C49" t="s">
        <v>107</v>
      </c>
      <c r="D49" s="26"/>
      <c r="E49" s="32">
        <v>35</v>
      </c>
      <c r="F49" s="32">
        <v>464</v>
      </c>
      <c r="G49" s="33">
        <f t="shared" si="5"/>
        <v>8.7878787878787876E-2</v>
      </c>
      <c r="H49" s="26">
        <v>30</v>
      </c>
      <c r="I49" s="3">
        <f t="shared" si="0"/>
        <v>1546.6666666666667</v>
      </c>
      <c r="J49" s="3">
        <f t="shared" si="1"/>
        <v>154.66666666666669</v>
      </c>
      <c r="K49" s="26"/>
      <c r="L49" s="4">
        <f t="shared" si="2"/>
        <v>127.6</v>
      </c>
      <c r="M49" s="26"/>
      <c r="N49" s="3">
        <f t="shared" si="3"/>
        <v>92.8</v>
      </c>
      <c r="O49" s="4">
        <f t="shared" si="4"/>
        <v>127.60000000000001</v>
      </c>
      <c r="P49" s="32">
        <v>6</v>
      </c>
      <c r="Q49" s="32">
        <v>6</v>
      </c>
      <c r="R49">
        <v>1</v>
      </c>
      <c r="S49">
        <v>1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15</v>
      </c>
      <c r="AC49" s="26">
        <v>0</v>
      </c>
      <c r="AD49" s="26">
        <v>0</v>
      </c>
      <c r="AE49" s="26">
        <v>0</v>
      </c>
      <c r="AF49" s="33">
        <v>0</v>
      </c>
      <c r="AG49" s="33">
        <v>0</v>
      </c>
    </row>
    <row r="50" spans="1:33">
      <c r="A50" t="s">
        <v>108</v>
      </c>
      <c r="B50" t="s">
        <v>106</v>
      </c>
      <c r="C50" t="s">
        <v>108</v>
      </c>
      <c r="D50" s="26"/>
      <c r="E50" s="32">
        <v>41</v>
      </c>
      <c r="F50" s="32">
        <v>744</v>
      </c>
      <c r="G50" s="33">
        <f t="shared" si="5"/>
        <v>0.1409090909090909</v>
      </c>
      <c r="H50" s="26">
        <v>30</v>
      </c>
      <c r="I50" s="3">
        <f t="shared" si="0"/>
        <v>2480</v>
      </c>
      <c r="J50" s="3">
        <f t="shared" si="1"/>
        <v>248</v>
      </c>
      <c r="K50" s="26"/>
      <c r="L50" s="4">
        <f t="shared" si="2"/>
        <v>204.6</v>
      </c>
      <c r="M50" s="26"/>
      <c r="N50" s="3">
        <f t="shared" si="3"/>
        <v>148.79999999999998</v>
      </c>
      <c r="O50" s="4">
        <f t="shared" si="4"/>
        <v>204.60000000000002</v>
      </c>
      <c r="P50" s="32">
        <v>4</v>
      </c>
      <c r="Q50" s="32">
        <v>4</v>
      </c>
      <c r="R50">
        <v>0</v>
      </c>
      <c r="S50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15</v>
      </c>
      <c r="AC50" s="26">
        <v>0</v>
      </c>
      <c r="AD50" s="26">
        <v>0</v>
      </c>
      <c r="AE50" s="26">
        <v>0</v>
      </c>
      <c r="AF50" s="33">
        <v>0</v>
      </c>
      <c r="AG50" s="33">
        <v>0</v>
      </c>
    </row>
    <row r="51" spans="1:33">
      <c r="B51" t="s">
        <v>108</v>
      </c>
      <c r="C51" t="s">
        <v>108</v>
      </c>
      <c r="D51" s="26"/>
      <c r="E51" s="32">
        <v>42</v>
      </c>
      <c r="F51" s="32">
        <v>806</v>
      </c>
      <c r="G51" s="33">
        <f t="shared" si="5"/>
        <v>0.15265151515151515</v>
      </c>
      <c r="H51" s="26">
        <v>30</v>
      </c>
      <c r="I51" s="3">
        <f t="shared" si="0"/>
        <v>2686.6666666666665</v>
      </c>
      <c r="J51" s="3">
        <f t="shared" si="1"/>
        <v>268.66666666666669</v>
      </c>
      <c r="K51" s="26"/>
      <c r="L51" s="4">
        <f t="shared" si="2"/>
        <v>221.65</v>
      </c>
      <c r="M51" s="26"/>
      <c r="N51" s="3">
        <f t="shared" si="3"/>
        <v>161.19999999999999</v>
      </c>
      <c r="O51" s="4">
        <f t="shared" si="4"/>
        <v>221.65</v>
      </c>
      <c r="P51" s="32">
        <v>4</v>
      </c>
      <c r="Q51" s="32">
        <v>4</v>
      </c>
      <c r="R51">
        <v>0</v>
      </c>
      <c r="S51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33">
        <v>0</v>
      </c>
      <c r="AG51" s="33">
        <v>0</v>
      </c>
    </row>
    <row r="52" spans="1:33">
      <c r="B52" t="s">
        <v>108</v>
      </c>
      <c r="C52" t="s">
        <v>108</v>
      </c>
      <c r="D52" s="26"/>
      <c r="E52" s="32">
        <v>57</v>
      </c>
      <c r="F52" s="32">
        <v>938</v>
      </c>
      <c r="G52" s="33">
        <f t="shared" si="5"/>
        <v>0.17765151515151514</v>
      </c>
      <c r="H52" s="26">
        <v>30</v>
      </c>
      <c r="I52" s="3">
        <f t="shared" si="0"/>
        <v>3126.6666666666665</v>
      </c>
      <c r="J52" s="3">
        <f t="shared" si="1"/>
        <v>312.66666666666669</v>
      </c>
      <c r="K52" s="26"/>
      <c r="L52" s="4">
        <f t="shared" si="2"/>
        <v>257.95</v>
      </c>
      <c r="M52" s="26"/>
      <c r="N52" s="3">
        <f t="shared" si="3"/>
        <v>187.6</v>
      </c>
      <c r="O52" s="4">
        <f t="shared" si="4"/>
        <v>257.95</v>
      </c>
      <c r="P52" s="32">
        <v>4</v>
      </c>
      <c r="Q52" s="32">
        <v>4</v>
      </c>
      <c r="R52">
        <v>0</v>
      </c>
      <c r="S52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15</v>
      </c>
      <c r="AC52" s="26">
        <v>0</v>
      </c>
      <c r="AD52" s="26">
        <v>0</v>
      </c>
      <c r="AE52" s="26">
        <v>0</v>
      </c>
      <c r="AF52" s="33">
        <v>0</v>
      </c>
      <c r="AG52" s="33">
        <v>0</v>
      </c>
    </row>
    <row r="53" spans="1:33">
      <c r="A53" t="s">
        <v>109</v>
      </c>
      <c r="B53" t="s">
        <v>107</v>
      </c>
      <c r="C53" t="s">
        <v>110</v>
      </c>
      <c r="D53" s="26"/>
      <c r="E53" s="32">
        <v>35</v>
      </c>
      <c r="F53" s="32">
        <v>248</v>
      </c>
      <c r="G53" s="33">
        <f t="shared" si="5"/>
        <v>4.6969696969696967E-2</v>
      </c>
      <c r="H53" s="26">
        <v>30</v>
      </c>
      <c r="I53" s="3">
        <f t="shared" si="0"/>
        <v>826.66666666666663</v>
      </c>
      <c r="J53" s="3">
        <f t="shared" si="1"/>
        <v>82.666666666666671</v>
      </c>
      <c r="K53" s="26"/>
      <c r="L53" s="4">
        <f t="shared" si="2"/>
        <v>68.2</v>
      </c>
      <c r="M53" s="26"/>
      <c r="N53" s="3">
        <f t="shared" si="3"/>
        <v>49.599999999999994</v>
      </c>
      <c r="O53" s="4">
        <f t="shared" si="4"/>
        <v>68.2</v>
      </c>
      <c r="P53" s="32">
        <v>0</v>
      </c>
      <c r="Q53" s="32">
        <v>0</v>
      </c>
      <c r="R53">
        <v>0</v>
      </c>
      <c r="S53">
        <v>0</v>
      </c>
      <c r="T53" s="26">
        <v>0</v>
      </c>
      <c r="U53" s="26">
        <v>0</v>
      </c>
      <c r="V53" s="26">
        <v>0</v>
      </c>
      <c r="W53" s="26">
        <v>0</v>
      </c>
      <c r="X53" s="26">
        <v>0</v>
      </c>
      <c r="Y53" s="26">
        <v>0</v>
      </c>
      <c r="Z53" s="26">
        <v>0</v>
      </c>
      <c r="AA53" s="26">
        <v>0</v>
      </c>
      <c r="AB53" s="26">
        <v>20</v>
      </c>
      <c r="AC53" s="26">
        <v>0</v>
      </c>
      <c r="AD53" s="26">
        <v>0</v>
      </c>
      <c r="AE53" s="26">
        <v>0</v>
      </c>
      <c r="AF53" s="33">
        <v>0</v>
      </c>
      <c r="AG53" s="33">
        <v>0</v>
      </c>
    </row>
    <row r="54" spans="1:33">
      <c r="B54" t="s">
        <v>110</v>
      </c>
      <c r="C54" t="s">
        <v>44</v>
      </c>
      <c r="D54" s="26"/>
      <c r="E54" s="32">
        <v>33</v>
      </c>
      <c r="F54" s="32">
        <v>270</v>
      </c>
      <c r="G54" s="33">
        <f t="shared" si="5"/>
        <v>5.113636363636364E-2</v>
      </c>
      <c r="H54" s="26">
        <v>30</v>
      </c>
      <c r="I54" s="3">
        <f t="shared" si="0"/>
        <v>900</v>
      </c>
      <c r="J54" s="3">
        <f t="shared" si="1"/>
        <v>90</v>
      </c>
      <c r="K54" s="26"/>
      <c r="L54" s="4">
        <f t="shared" si="2"/>
        <v>74.25</v>
      </c>
      <c r="M54" s="26"/>
      <c r="N54" s="3">
        <f t="shared" si="3"/>
        <v>54</v>
      </c>
      <c r="O54" s="4">
        <f t="shared" si="4"/>
        <v>74.25</v>
      </c>
      <c r="P54" s="32">
        <v>0</v>
      </c>
      <c r="Q54" s="32">
        <v>0</v>
      </c>
      <c r="R54">
        <v>0</v>
      </c>
      <c r="S54">
        <v>0</v>
      </c>
      <c r="T54" s="26">
        <v>0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0</v>
      </c>
      <c r="AA54" s="26">
        <v>0</v>
      </c>
      <c r="AB54" s="26">
        <v>0</v>
      </c>
      <c r="AC54" s="26">
        <v>0</v>
      </c>
      <c r="AD54" s="26">
        <v>0</v>
      </c>
      <c r="AE54" s="26">
        <v>0</v>
      </c>
      <c r="AF54" s="33">
        <v>0</v>
      </c>
      <c r="AG54" s="33">
        <v>0</v>
      </c>
    </row>
    <row r="55" spans="1:33">
      <c r="A55" t="s">
        <v>110</v>
      </c>
      <c r="B55" t="s">
        <v>109</v>
      </c>
      <c r="C55" t="s">
        <v>44</v>
      </c>
      <c r="D55" s="26"/>
      <c r="E55" s="32">
        <v>41</v>
      </c>
      <c r="F55" s="32">
        <v>450</v>
      </c>
      <c r="G55" s="33">
        <f t="shared" si="5"/>
        <v>8.5227272727272721E-2</v>
      </c>
      <c r="H55" s="26">
        <v>30</v>
      </c>
      <c r="I55" s="3">
        <f t="shared" si="0"/>
        <v>1500</v>
      </c>
      <c r="J55" s="3">
        <f t="shared" si="1"/>
        <v>150</v>
      </c>
      <c r="K55" s="26"/>
      <c r="L55" s="4">
        <f t="shared" si="2"/>
        <v>123.75</v>
      </c>
      <c r="M55" s="26"/>
      <c r="N55" s="3">
        <f t="shared" si="3"/>
        <v>90</v>
      </c>
      <c r="O55" s="4">
        <f t="shared" si="4"/>
        <v>123.75</v>
      </c>
      <c r="P55" s="32">
        <v>0</v>
      </c>
      <c r="Q55" s="32">
        <v>0</v>
      </c>
      <c r="R55">
        <v>0</v>
      </c>
      <c r="S55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15</v>
      </c>
      <c r="AC55" s="26">
        <v>0</v>
      </c>
      <c r="AD55" s="26">
        <v>0</v>
      </c>
      <c r="AE55" s="26">
        <v>0</v>
      </c>
      <c r="AF55" s="33">
        <v>0</v>
      </c>
      <c r="AG55" s="33">
        <v>0</v>
      </c>
    </row>
    <row r="56" spans="1:33">
      <c r="A56" t="s">
        <v>111</v>
      </c>
      <c r="B56" t="s">
        <v>107</v>
      </c>
      <c r="C56" t="s">
        <v>44</v>
      </c>
      <c r="D56" s="26"/>
      <c r="E56" s="32">
        <v>27</v>
      </c>
      <c r="F56" s="32">
        <v>336</v>
      </c>
      <c r="G56" s="33">
        <f t="shared" si="5"/>
        <v>6.363636363636363E-2</v>
      </c>
      <c r="H56" s="26">
        <v>30</v>
      </c>
      <c r="I56" s="3">
        <f t="shared" si="0"/>
        <v>1120</v>
      </c>
      <c r="J56" s="3">
        <f t="shared" si="1"/>
        <v>112</v>
      </c>
      <c r="K56" s="26"/>
      <c r="L56" s="4">
        <f t="shared" si="2"/>
        <v>92.4</v>
      </c>
      <c r="M56" s="26"/>
      <c r="N56" s="3">
        <f t="shared" si="3"/>
        <v>67.2</v>
      </c>
      <c r="O56" s="4">
        <f t="shared" si="4"/>
        <v>92.4</v>
      </c>
      <c r="P56" s="32">
        <v>1</v>
      </c>
      <c r="Q56" s="32">
        <v>1</v>
      </c>
      <c r="R56">
        <v>2</v>
      </c>
      <c r="S56">
        <v>2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20</v>
      </c>
      <c r="AC56" s="26">
        <v>0</v>
      </c>
      <c r="AD56" s="26">
        <v>0</v>
      </c>
      <c r="AE56" s="26">
        <v>0</v>
      </c>
      <c r="AF56" s="33">
        <v>0</v>
      </c>
      <c r="AG56" s="33">
        <v>0</v>
      </c>
    </row>
    <row r="57" spans="1:33">
      <c r="A57" t="s">
        <v>112</v>
      </c>
      <c r="B57" t="s">
        <v>107</v>
      </c>
      <c r="C57" t="s">
        <v>113</v>
      </c>
      <c r="D57" s="26"/>
      <c r="E57" s="32">
        <v>25</v>
      </c>
      <c r="F57" s="32">
        <v>192</v>
      </c>
      <c r="G57" s="33">
        <f t="shared" si="5"/>
        <v>3.6363636363636362E-2</v>
      </c>
      <c r="H57" s="26">
        <v>30</v>
      </c>
      <c r="I57" s="3">
        <f t="shared" si="0"/>
        <v>640</v>
      </c>
      <c r="J57" s="3">
        <f t="shared" si="1"/>
        <v>64</v>
      </c>
      <c r="K57" s="26"/>
      <c r="L57" s="4">
        <f t="shared" si="2"/>
        <v>52.8</v>
      </c>
      <c r="M57" s="26"/>
      <c r="N57" s="3">
        <f t="shared" si="3"/>
        <v>38.4</v>
      </c>
      <c r="O57" s="4">
        <f t="shared" si="4"/>
        <v>52.800000000000004</v>
      </c>
      <c r="P57" s="32">
        <v>0</v>
      </c>
      <c r="Q57" s="32">
        <v>0</v>
      </c>
      <c r="R57">
        <v>1</v>
      </c>
      <c r="S57">
        <v>1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20</v>
      </c>
      <c r="AC57" s="26">
        <v>0</v>
      </c>
      <c r="AD57" s="26">
        <v>0</v>
      </c>
      <c r="AE57" s="26">
        <v>0</v>
      </c>
      <c r="AF57" s="33">
        <v>0</v>
      </c>
      <c r="AG57" s="33">
        <v>0</v>
      </c>
    </row>
    <row r="58" spans="1:33">
      <c r="A58" t="s">
        <v>113</v>
      </c>
      <c r="B58" t="s">
        <v>112</v>
      </c>
      <c r="C58" t="s">
        <v>114</v>
      </c>
      <c r="D58" s="26"/>
      <c r="E58" s="32">
        <v>40</v>
      </c>
      <c r="F58" s="32">
        <v>833</v>
      </c>
      <c r="G58" s="33">
        <f t="shared" si="5"/>
        <v>0.15776515151515152</v>
      </c>
      <c r="H58" s="26">
        <v>30</v>
      </c>
      <c r="I58" s="3">
        <f t="shared" si="0"/>
        <v>2776.6666666666665</v>
      </c>
      <c r="J58" s="3">
        <f t="shared" si="1"/>
        <v>277.66666666666669</v>
      </c>
      <c r="K58" s="26"/>
      <c r="L58" s="4">
        <f t="shared" si="2"/>
        <v>229.07499999999999</v>
      </c>
      <c r="M58" s="26"/>
      <c r="N58" s="3">
        <f t="shared" si="3"/>
        <v>166.6</v>
      </c>
      <c r="O58" s="4">
        <f t="shared" si="4"/>
        <v>229.07499999999999</v>
      </c>
      <c r="P58" s="32">
        <v>0</v>
      </c>
      <c r="Q58" s="32">
        <v>0</v>
      </c>
      <c r="R58">
        <v>0</v>
      </c>
      <c r="S58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15</v>
      </c>
      <c r="AC58" s="26">
        <v>0</v>
      </c>
      <c r="AD58" s="26">
        <v>0</v>
      </c>
      <c r="AE58" s="26">
        <v>0</v>
      </c>
      <c r="AF58" s="33">
        <v>0</v>
      </c>
      <c r="AG58" s="33">
        <v>0</v>
      </c>
    </row>
    <row r="59" spans="1:33">
      <c r="B59" t="s">
        <v>112</v>
      </c>
      <c r="C59" t="s">
        <v>115</v>
      </c>
      <c r="D59" s="26"/>
      <c r="E59" s="32">
        <v>32</v>
      </c>
      <c r="F59" s="32">
        <v>597</v>
      </c>
      <c r="G59" s="33">
        <f t="shared" si="5"/>
        <v>0.11306818181818182</v>
      </c>
      <c r="H59" s="26">
        <v>30</v>
      </c>
      <c r="I59" s="3">
        <f t="shared" si="0"/>
        <v>1990</v>
      </c>
      <c r="J59" s="3">
        <f t="shared" si="1"/>
        <v>199</v>
      </c>
      <c r="K59" s="26"/>
      <c r="L59" s="4">
        <f t="shared" si="2"/>
        <v>164.17500000000001</v>
      </c>
      <c r="M59" s="26"/>
      <c r="N59" s="3">
        <f t="shared" si="3"/>
        <v>119.39999999999999</v>
      </c>
      <c r="O59" s="4">
        <f t="shared" si="4"/>
        <v>164.17500000000001</v>
      </c>
      <c r="P59" s="32">
        <v>3</v>
      </c>
      <c r="Q59" s="32">
        <v>3</v>
      </c>
      <c r="R59">
        <v>1</v>
      </c>
      <c r="S59">
        <v>1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33">
        <v>0</v>
      </c>
      <c r="AG59" s="33">
        <v>0</v>
      </c>
    </row>
    <row r="60" spans="1:33">
      <c r="A60" t="s">
        <v>115</v>
      </c>
      <c r="B60" t="s">
        <v>107</v>
      </c>
      <c r="C60" t="s">
        <v>113</v>
      </c>
      <c r="D60" s="26"/>
      <c r="E60" s="32">
        <v>52</v>
      </c>
      <c r="F60" s="32">
        <v>132</v>
      </c>
      <c r="G60" s="33">
        <f t="shared" si="5"/>
        <v>2.5000000000000001E-2</v>
      </c>
      <c r="H60" s="26">
        <v>30</v>
      </c>
      <c r="I60" s="3">
        <f t="shared" si="0"/>
        <v>440</v>
      </c>
      <c r="J60" s="3">
        <f t="shared" si="1"/>
        <v>44</v>
      </c>
      <c r="K60" s="26"/>
      <c r="L60" s="4">
        <f t="shared" si="2"/>
        <v>36.299999999999997</v>
      </c>
      <c r="M60" s="26"/>
      <c r="N60" s="3">
        <f t="shared" si="3"/>
        <v>26.4</v>
      </c>
      <c r="O60" s="4">
        <f t="shared" si="4"/>
        <v>36.300000000000004</v>
      </c>
      <c r="P60" s="32">
        <v>1</v>
      </c>
      <c r="Q60" s="32">
        <v>1</v>
      </c>
      <c r="R60">
        <v>2</v>
      </c>
      <c r="S60">
        <v>2</v>
      </c>
      <c r="T60" s="26">
        <v>0</v>
      </c>
      <c r="U60" s="26">
        <v>0</v>
      </c>
      <c r="V60" s="26">
        <v>0</v>
      </c>
      <c r="W60" s="26">
        <v>0</v>
      </c>
      <c r="X60" s="26">
        <v>0</v>
      </c>
      <c r="Y60" s="26">
        <v>0</v>
      </c>
      <c r="Z60" s="26">
        <v>0</v>
      </c>
      <c r="AA60" s="26">
        <v>0</v>
      </c>
      <c r="AB60" s="26">
        <v>20</v>
      </c>
      <c r="AC60" s="26">
        <v>0</v>
      </c>
      <c r="AD60" s="26">
        <v>0</v>
      </c>
      <c r="AE60" s="26">
        <v>0</v>
      </c>
      <c r="AF60" s="33">
        <v>0</v>
      </c>
      <c r="AG60" s="33">
        <v>0</v>
      </c>
    </row>
    <row r="61" spans="1:33" ht="15.75">
      <c r="A61" s="24"/>
      <c r="B61" s="24" t="s">
        <v>113</v>
      </c>
      <c r="C61" s="24" t="s">
        <v>44</v>
      </c>
      <c r="D61" s="26"/>
      <c r="E61" s="41">
        <v>64</v>
      </c>
      <c r="F61" s="41">
        <v>499</v>
      </c>
      <c r="G61" s="33">
        <f t="shared" si="5"/>
        <v>9.4507575757575762E-2</v>
      </c>
      <c r="H61" s="26">
        <v>30</v>
      </c>
      <c r="I61" s="3">
        <f t="shared" si="0"/>
        <v>1663.3333333333333</v>
      </c>
      <c r="J61" s="3">
        <f t="shared" si="1"/>
        <v>166.33333333333334</v>
      </c>
      <c r="K61" s="26"/>
      <c r="L61" s="4">
        <f t="shared" si="2"/>
        <v>137.22499999999999</v>
      </c>
      <c r="M61" s="26"/>
      <c r="N61" s="3">
        <f t="shared" si="3"/>
        <v>99.8</v>
      </c>
      <c r="O61" s="4">
        <f t="shared" si="4"/>
        <v>137.22499999999999</v>
      </c>
      <c r="P61" s="32">
        <v>1</v>
      </c>
      <c r="Q61" s="32">
        <v>1</v>
      </c>
      <c r="R61">
        <v>0</v>
      </c>
      <c r="S61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6">
        <v>0</v>
      </c>
      <c r="AB61" s="26">
        <v>15</v>
      </c>
      <c r="AC61" s="26">
        <v>0</v>
      </c>
      <c r="AD61" s="26">
        <v>0</v>
      </c>
      <c r="AE61" s="26">
        <v>0</v>
      </c>
      <c r="AF61" s="33">
        <v>0</v>
      </c>
      <c r="AG61" s="33">
        <v>0</v>
      </c>
    </row>
    <row r="62" spans="1:33" ht="15.75">
      <c r="A62" s="29"/>
      <c r="B62" s="29"/>
      <c r="C62" s="29"/>
      <c r="D62" s="26"/>
      <c r="E62" s="42"/>
      <c r="F62" s="43"/>
      <c r="G62" s="33"/>
      <c r="H62" s="26"/>
      <c r="I62" s="3"/>
      <c r="J62" s="3"/>
      <c r="K62" s="26"/>
      <c r="L62" s="4"/>
      <c r="M62" s="26"/>
      <c r="N62" s="3"/>
      <c r="O62" s="4"/>
      <c r="P62" s="35"/>
      <c r="Q62" s="35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33"/>
      <c r="AG62" s="33"/>
    </row>
    <row r="63" spans="1:33" ht="15.75">
      <c r="A63" s="24"/>
      <c r="B63" s="24"/>
      <c r="C63" s="24"/>
      <c r="D63" s="26"/>
      <c r="E63" s="41"/>
      <c r="F63" s="41"/>
      <c r="G63" s="33"/>
      <c r="H63" s="26"/>
      <c r="I63" s="3"/>
      <c r="J63" s="3"/>
      <c r="K63" s="26"/>
      <c r="L63" s="4"/>
      <c r="M63" s="26"/>
      <c r="N63" s="3"/>
      <c r="O63" s="4"/>
      <c r="P63" s="35"/>
      <c r="Q63" s="35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33"/>
      <c r="AG63" s="33"/>
    </row>
    <row r="64" spans="1:33">
      <c r="A64" t="s">
        <v>116</v>
      </c>
      <c r="B64" t="s">
        <v>117</v>
      </c>
      <c r="C64" t="s">
        <v>118</v>
      </c>
      <c r="D64" s="26"/>
      <c r="E64" s="32">
        <v>58</v>
      </c>
      <c r="F64" s="32">
        <v>730</v>
      </c>
      <c r="G64" s="33">
        <f t="shared" si="5"/>
        <v>0.13825757575757575</v>
      </c>
      <c r="H64" s="26">
        <v>30</v>
      </c>
      <c r="I64" s="3">
        <f t="shared" si="0"/>
        <v>2433.3333333333335</v>
      </c>
      <c r="J64" s="3">
        <f t="shared" si="1"/>
        <v>243.33333333333337</v>
      </c>
      <c r="K64" s="26"/>
      <c r="L64" s="4">
        <f t="shared" si="2"/>
        <v>200.75</v>
      </c>
      <c r="M64" s="26"/>
      <c r="N64" s="3">
        <f t="shared" si="3"/>
        <v>146</v>
      </c>
      <c r="O64" s="4">
        <f t="shared" si="4"/>
        <v>200.75000000000003</v>
      </c>
      <c r="P64" s="49">
        <v>3</v>
      </c>
      <c r="Q64" s="49">
        <v>3</v>
      </c>
      <c r="R64">
        <v>3</v>
      </c>
      <c r="S64">
        <v>3</v>
      </c>
      <c r="T64" s="26">
        <v>1600</v>
      </c>
      <c r="U64" s="26">
        <v>0</v>
      </c>
      <c r="V64" s="26">
        <v>1</v>
      </c>
      <c r="W64" s="26">
        <v>0</v>
      </c>
      <c r="X64" s="26">
        <v>2</v>
      </c>
      <c r="Y64" s="26">
        <v>0</v>
      </c>
      <c r="Z64" s="26">
        <v>0</v>
      </c>
      <c r="AA64" s="26">
        <v>450</v>
      </c>
      <c r="AB64" s="26">
        <v>30</v>
      </c>
      <c r="AC64" s="26">
        <v>0</v>
      </c>
      <c r="AD64" s="26">
        <v>200</v>
      </c>
      <c r="AE64" s="26">
        <v>0</v>
      </c>
      <c r="AF64" s="33">
        <v>0.13825757575757575</v>
      </c>
      <c r="AG64" s="33">
        <v>0</v>
      </c>
    </row>
    <row r="65" spans="1:33">
      <c r="B65" t="s">
        <v>118</v>
      </c>
      <c r="C65" t="s">
        <v>118</v>
      </c>
      <c r="D65" s="26"/>
      <c r="E65" s="32">
        <v>55</v>
      </c>
      <c r="F65" s="32">
        <v>515</v>
      </c>
      <c r="G65" s="33">
        <f t="shared" si="5"/>
        <v>9.7537878787878785E-2</v>
      </c>
      <c r="H65" s="26">
        <v>30</v>
      </c>
      <c r="I65" s="3">
        <f t="shared" si="0"/>
        <v>1716.6666666666667</v>
      </c>
      <c r="J65" s="3">
        <f t="shared" si="1"/>
        <v>171.66666666666669</v>
      </c>
      <c r="K65" s="26"/>
      <c r="L65" s="4">
        <f t="shared" si="2"/>
        <v>141.625</v>
      </c>
      <c r="M65" s="26"/>
      <c r="N65" s="3">
        <f t="shared" si="3"/>
        <v>103</v>
      </c>
      <c r="O65" s="4">
        <f t="shared" si="4"/>
        <v>141.625</v>
      </c>
      <c r="P65" s="49">
        <v>4</v>
      </c>
      <c r="Q65" s="49">
        <v>4</v>
      </c>
      <c r="R65">
        <v>1</v>
      </c>
      <c r="S65">
        <v>1</v>
      </c>
      <c r="T65" s="26">
        <v>1030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0</v>
      </c>
      <c r="AA65" s="26">
        <v>0</v>
      </c>
      <c r="AB65" s="26">
        <v>0</v>
      </c>
      <c r="AC65" s="26">
        <v>0</v>
      </c>
      <c r="AD65" s="26">
        <v>0</v>
      </c>
      <c r="AE65" s="26">
        <v>0</v>
      </c>
      <c r="AF65" s="33">
        <v>9.7537878787878785E-2</v>
      </c>
      <c r="AG65" s="33">
        <v>0</v>
      </c>
    </row>
    <row r="66" spans="1:33">
      <c r="B66" t="s">
        <v>118</v>
      </c>
      <c r="C66" t="s">
        <v>119</v>
      </c>
      <c r="D66" s="26"/>
      <c r="E66" s="32">
        <v>56</v>
      </c>
      <c r="F66" s="32">
        <v>515</v>
      </c>
      <c r="G66" s="33">
        <f t="shared" si="5"/>
        <v>9.7537878787878785E-2</v>
      </c>
      <c r="H66" s="26">
        <v>30</v>
      </c>
      <c r="I66" s="3">
        <f t="shared" si="0"/>
        <v>1716.6666666666667</v>
      </c>
      <c r="J66" s="3">
        <f t="shared" si="1"/>
        <v>171.66666666666669</v>
      </c>
      <c r="K66" s="26"/>
      <c r="L66" s="4">
        <f t="shared" si="2"/>
        <v>141.625</v>
      </c>
      <c r="M66" s="26"/>
      <c r="N66" s="3">
        <f t="shared" si="3"/>
        <v>103</v>
      </c>
      <c r="O66" s="4">
        <f t="shared" si="4"/>
        <v>141.625</v>
      </c>
      <c r="P66" s="49">
        <v>5</v>
      </c>
      <c r="Q66" s="49">
        <v>5</v>
      </c>
      <c r="R66">
        <v>2</v>
      </c>
      <c r="S66">
        <v>2</v>
      </c>
      <c r="T66" s="26">
        <v>1030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0</v>
      </c>
      <c r="AE66" s="26">
        <v>0</v>
      </c>
      <c r="AF66" s="33">
        <v>9.7537878787878785E-2</v>
      </c>
      <c r="AG66" s="33">
        <v>0</v>
      </c>
    </row>
    <row r="67" spans="1:33">
      <c r="B67" t="s">
        <v>119</v>
      </c>
      <c r="C67" t="s">
        <v>120</v>
      </c>
      <c r="D67" s="26"/>
      <c r="E67" s="32">
        <v>60</v>
      </c>
      <c r="F67" s="32">
        <v>682</v>
      </c>
      <c r="G67" s="33">
        <f t="shared" si="5"/>
        <v>0.12916666666666668</v>
      </c>
      <c r="H67" s="26">
        <v>30</v>
      </c>
      <c r="I67" s="3">
        <f t="shared" ref="I67:I97" si="6">((F67*H67)/9)</f>
        <v>2273.3333333333335</v>
      </c>
      <c r="J67" s="3">
        <f t="shared" ref="J67:J97" si="7">I67*0.1</f>
        <v>227.33333333333337</v>
      </c>
      <c r="K67" s="26"/>
      <c r="L67" s="4">
        <f t="shared" si="2"/>
        <v>187.55</v>
      </c>
      <c r="M67" s="26"/>
      <c r="N67" s="3">
        <f t="shared" si="3"/>
        <v>136.4</v>
      </c>
      <c r="O67" s="4">
        <f t="shared" si="4"/>
        <v>187.55</v>
      </c>
      <c r="P67" s="49">
        <v>3</v>
      </c>
      <c r="Q67" s="49">
        <v>3</v>
      </c>
      <c r="R67">
        <v>3</v>
      </c>
      <c r="S67">
        <v>3</v>
      </c>
      <c r="T67" s="26">
        <v>1364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0</v>
      </c>
      <c r="AB67" s="26">
        <v>0</v>
      </c>
      <c r="AC67" s="26">
        <v>0</v>
      </c>
      <c r="AD67" s="26">
        <v>0</v>
      </c>
      <c r="AE67" s="26">
        <v>0</v>
      </c>
      <c r="AF67" s="33">
        <v>0.12916666666666668</v>
      </c>
      <c r="AG67" s="33">
        <v>0</v>
      </c>
    </row>
    <row r="68" spans="1:33">
      <c r="B68" t="s">
        <v>120</v>
      </c>
      <c r="C68" t="s">
        <v>119</v>
      </c>
      <c r="D68" s="26"/>
      <c r="E68" s="32">
        <v>50</v>
      </c>
      <c r="F68" s="32">
        <v>468</v>
      </c>
      <c r="G68" s="33">
        <f t="shared" si="5"/>
        <v>8.8636363636363638E-2</v>
      </c>
      <c r="H68" s="26">
        <v>30</v>
      </c>
      <c r="I68" s="3">
        <f t="shared" si="6"/>
        <v>1560</v>
      </c>
      <c r="J68" s="3">
        <f t="shared" si="7"/>
        <v>156</v>
      </c>
      <c r="K68" s="26"/>
      <c r="L68" s="4">
        <f t="shared" si="2"/>
        <v>128.69999999999999</v>
      </c>
      <c r="M68" s="26"/>
      <c r="N68" s="3">
        <f t="shared" si="3"/>
        <v>93.6</v>
      </c>
      <c r="O68" s="4">
        <f t="shared" si="4"/>
        <v>128.70000000000002</v>
      </c>
      <c r="P68" s="49">
        <v>2</v>
      </c>
      <c r="Q68" s="49">
        <v>2</v>
      </c>
      <c r="R68">
        <v>0</v>
      </c>
      <c r="S68">
        <v>0</v>
      </c>
      <c r="T68" s="26">
        <v>936</v>
      </c>
      <c r="U68" s="26">
        <v>0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>
        <v>0</v>
      </c>
      <c r="AC68" s="26">
        <v>0</v>
      </c>
      <c r="AD68" s="26">
        <v>0</v>
      </c>
      <c r="AE68" s="26">
        <v>0</v>
      </c>
      <c r="AF68" s="33">
        <v>8.8636363636363638E-2</v>
      </c>
      <c r="AG68" s="33">
        <v>0</v>
      </c>
    </row>
    <row r="69" spans="1:33">
      <c r="A69" t="s">
        <v>121</v>
      </c>
      <c r="B69" t="s">
        <v>119</v>
      </c>
      <c r="C69" t="s">
        <v>118</v>
      </c>
      <c r="D69" s="26"/>
      <c r="E69" s="32">
        <v>55</v>
      </c>
      <c r="F69" s="32">
        <v>1308</v>
      </c>
      <c r="G69" s="33">
        <f t="shared" si="5"/>
        <v>0.24772727272727274</v>
      </c>
      <c r="H69" s="26">
        <v>30</v>
      </c>
      <c r="I69" s="3">
        <f t="shared" si="6"/>
        <v>4360</v>
      </c>
      <c r="J69" s="3">
        <f t="shared" si="7"/>
        <v>436</v>
      </c>
      <c r="K69" s="26"/>
      <c r="L69" s="4">
        <f t="shared" ref="L69:L97" si="8">(165*I69)/2000</f>
        <v>359.7</v>
      </c>
      <c r="M69" s="26"/>
      <c r="N69" s="3">
        <f t="shared" ref="N69:N97" si="9">I69*0.06</f>
        <v>261.59999999999997</v>
      </c>
      <c r="O69" s="4">
        <f t="shared" ref="O69:O97" si="10">I69*0.0825</f>
        <v>359.7</v>
      </c>
      <c r="P69" s="49">
        <v>7</v>
      </c>
      <c r="Q69" s="49">
        <v>7</v>
      </c>
      <c r="R69">
        <v>1</v>
      </c>
      <c r="S69">
        <v>1</v>
      </c>
      <c r="T69" s="26">
        <v>2616</v>
      </c>
      <c r="U69" s="26">
        <v>0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v>0</v>
      </c>
      <c r="AB69" s="26">
        <v>15</v>
      </c>
      <c r="AC69" s="26">
        <v>0</v>
      </c>
      <c r="AD69" s="26">
        <v>0</v>
      </c>
      <c r="AE69" s="26">
        <v>0</v>
      </c>
      <c r="AF69" s="33">
        <v>0.24772727272727274</v>
      </c>
      <c r="AG69" s="33">
        <v>0</v>
      </c>
    </row>
    <row r="70" spans="1:33">
      <c r="B70" t="s">
        <v>122</v>
      </c>
      <c r="C70" t="s">
        <v>123</v>
      </c>
      <c r="D70" s="26"/>
      <c r="E70" s="32">
        <v>60</v>
      </c>
      <c r="F70" s="32">
        <v>1141</v>
      </c>
      <c r="G70" s="33">
        <f t="shared" ref="G70:G97" si="11">F70/5280</f>
        <v>0.21609848484848485</v>
      </c>
      <c r="H70" s="26">
        <v>30</v>
      </c>
      <c r="I70" s="3">
        <f t="shared" si="6"/>
        <v>3803.3333333333335</v>
      </c>
      <c r="J70" s="3">
        <f t="shared" si="7"/>
        <v>380.33333333333337</v>
      </c>
      <c r="K70" s="26"/>
      <c r="L70" s="4">
        <f t="shared" si="8"/>
        <v>313.77499999999998</v>
      </c>
      <c r="M70" s="26"/>
      <c r="N70" s="3">
        <f t="shared" si="9"/>
        <v>228.2</v>
      </c>
      <c r="O70" s="4">
        <f t="shared" si="10"/>
        <v>313.77500000000003</v>
      </c>
      <c r="P70" s="49">
        <v>5</v>
      </c>
      <c r="Q70" s="49">
        <v>5</v>
      </c>
      <c r="R70">
        <v>2</v>
      </c>
      <c r="S70">
        <v>2</v>
      </c>
      <c r="T70" s="36">
        <v>2282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v>0</v>
      </c>
      <c r="AB70" s="26">
        <v>30</v>
      </c>
      <c r="AC70" s="26">
        <v>0</v>
      </c>
      <c r="AD70" s="26">
        <v>0</v>
      </c>
      <c r="AE70" s="26">
        <v>0</v>
      </c>
      <c r="AF70" s="33">
        <v>0.21609848484848485</v>
      </c>
      <c r="AG70" s="33">
        <v>0</v>
      </c>
    </row>
    <row r="71" spans="1:33">
      <c r="A71" t="s">
        <v>118</v>
      </c>
      <c r="B71" t="s">
        <v>116</v>
      </c>
      <c r="C71" t="s">
        <v>124</v>
      </c>
      <c r="D71" s="26"/>
      <c r="E71" s="32">
        <v>52</v>
      </c>
      <c r="F71" s="32">
        <v>428</v>
      </c>
      <c r="G71" s="33">
        <f t="shared" si="11"/>
        <v>8.1060606060606055E-2</v>
      </c>
      <c r="H71" s="26">
        <v>30</v>
      </c>
      <c r="I71" s="3">
        <f t="shared" si="6"/>
        <v>1426.6666666666667</v>
      </c>
      <c r="J71" s="3">
        <f t="shared" si="7"/>
        <v>142.66666666666669</v>
      </c>
      <c r="K71" s="26"/>
      <c r="L71" s="4">
        <f t="shared" si="8"/>
        <v>117.7</v>
      </c>
      <c r="M71" s="26"/>
      <c r="N71" s="3">
        <f t="shared" si="9"/>
        <v>85.6</v>
      </c>
      <c r="O71" s="4">
        <f t="shared" si="10"/>
        <v>117.70000000000002</v>
      </c>
      <c r="P71" s="49">
        <v>3</v>
      </c>
      <c r="Q71" s="49">
        <v>3</v>
      </c>
      <c r="R71">
        <v>1</v>
      </c>
      <c r="S71">
        <v>1</v>
      </c>
      <c r="T71" s="36">
        <v>0</v>
      </c>
      <c r="U71" s="26">
        <v>0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v>0</v>
      </c>
      <c r="AB71" s="26">
        <v>15</v>
      </c>
      <c r="AC71" s="26">
        <v>0</v>
      </c>
      <c r="AD71" s="26">
        <v>0</v>
      </c>
      <c r="AE71" s="26">
        <v>0</v>
      </c>
      <c r="AF71" s="33">
        <v>0</v>
      </c>
      <c r="AG71" s="33">
        <v>0</v>
      </c>
    </row>
    <row r="72" spans="1:33">
      <c r="B72" t="s">
        <v>125</v>
      </c>
      <c r="C72" t="s">
        <v>116</v>
      </c>
      <c r="D72" s="26"/>
      <c r="E72" s="32">
        <v>56</v>
      </c>
      <c r="F72" s="32">
        <v>62</v>
      </c>
      <c r="G72" s="33">
        <f t="shared" si="11"/>
        <v>1.1742424242424242E-2</v>
      </c>
      <c r="H72" s="26">
        <v>30</v>
      </c>
      <c r="I72" s="3">
        <f t="shared" si="6"/>
        <v>206.66666666666666</v>
      </c>
      <c r="J72" s="3">
        <f t="shared" si="7"/>
        <v>20.666666666666668</v>
      </c>
      <c r="K72" s="26"/>
      <c r="L72" s="4">
        <f t="shared" si="8"/>
        <v>17.05</v>
      </c>
      <c r="M72" s="26"/>
      <c r="N72" s="3">
        <f t="shared" si="9"/>
        <v>12.399999999999999</v>
      </c>
      <c r="O72" s="4">
        <f t="shared" si="10"/>
        <v>17.05</v>
      </c>
      <c r="P72" s="49">
        <v>3</v>
      </c>
      <c r="Q72" s="49">
        <v>3</v>
      </c>
      <c r="R72">
        <v>0</v>
      </c>
      <c r="S72">
        <v>0</v>
      </c>
      <c r="T72" s="36"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15</v>
      </c>
      <c r="AC72" s="26">
        <v>0</v>
      </c>
      <c r="AD72" s="26">
        <v>0</v>
      </c>
      <c r="AE72" s="26">
        <v>0</v>
      </c>
      <c r="AF72" s="33">
        <v>0</v>
      </c>
      <c r="AG72" s="33">
        <v>0</v>
      </c>
    </row>
    <row r="73" spans="1:33">
      <c r="B73" t="s">
        <v>116</v>
      </c>
      <c r="C73" t="s">
        <v>126</v>
      </c>
      <c r="D73" s="26"/>
      <c r="E73" s="32">
        <v>48</v>
      </c>
      <c r="F73" s="32">
        <v>341</v>
      </c>
      <c r="G73" s="33">
        <f t="shared" si="11"/>
        <v>6.458333333333334E-2</v>
      </c>
      <c r="H73" s="26">
        <v>30</v>
      </c>
      <c r="I73" s="3">
        <f t="shared" si="6"/>
        <v>1136.6666666666667</v>
      </c>
      <c r="J73" s="3">
        <f t="shared" si="7"/>
        <v>113.66666666666669</v>
      </c>
      <c r="K73" s="26"/>
      <c r="L73" s="4">
        <f t="shared" si="8"/>
        <v>93.775000000000006</v>
      </c>
      <c r="M73" s="26"/>
      <c r="N73" s="3">
        <f t="shared" si="9"/>
        <v>68.2</v>
      </c>
      <c r="O73" s="4">
        <f t="shared" si="10"/>
        <v>93.775000000000006</v>
      </c>
      <c r="P73" s="49">
        <v>2</v>
      </c>
      <c r="Q73" s="49">
        <v>2</v>
      </c>
      <c r="R73">
        <v>0</v>
      </c>
      <c r="S73">
        <v>0</v>
      </c>
      <c r="T73" s="36">
        <v>0</v>
      </c>
      <c r="U73" s="26">
        <v>0</v>
      </c>
      <c r="V73" s="26">
        <v>0</v>
      </c>
      <c r="W73" s="26">
        <v>0</v>
      </c>
      <c r="X73" s="26">
        <v>0</v>
      </c>
      <c r="Y73" s="26">
        <v>0</v>
      </c>
      <c r="Z73" s="26">
        <v>0</v>
      </c>
      <c r="AA73" s="26">
        <v>0</v>
      </c>
      <c r="AB73" s="26">
        <v>15</v>
      </c>
      <c r="AC73" s="26">
        <v>0</v>
      </c>
      <c r="AD73" s="26">
        <v>0</v>
      </c>
      <c r="AE73" s="26">
        <v>0</v>
      </c>
      <c r="AF73" s="33">
        <v>0</v>
      </c>
      <c r="AG73" s="33">
        <v>0</v>
      </c>
    </row>
    <row r="74" spans="1:33">
      <c r="B74" t="s">
        <v>126</v>
      </c>
      <c r="C74" t="s">
        <v>123</v>
      </c>
      <c r="D74" s="26"/>
      <c r="E74" s="32">
        <v>60</v>
      </c>
      <c r="F74" s="32">
        <v>530</v>
      </c>
      <c r="G74" s="33">
        <f t="shared" si="11"/>
        <v>0.10037878787878787</v>
      </c>
      <c r="H74" s="26">
        <v>30</v>
      </c>
      <c r="I74" s="3">
        <f t="shared" si="6"/>
        <v>1766.6666666666667</v>
      </c>
      <c r="J74" s="3">
        <f t="shared" si="7"/>
        <v>176.66666666666669</v>
      </c>
      <c r="K74" s="26"/>
      <c r="L74" s="4">
        <f t="shared" si="8"/>
        <v>145.75</v>
      </c>
      <c r="M74" s="26"/>
      <c r="N74" s="3">
        <f t="shared" si="9"/>
        <v>106</v>
      </c>
      <c r="O74" s="4">
        <f t="shared" si="10"/>
        <v>145.75</v>
      </c>
      <c r="P74" s="49">
        <v>2</v>
      </c>
      <c r="Q74" s="49">
        <v>2</v>
      </c>
      <c r="R74">
        <v>0</v>
      </c>
      <c r="S74">
        <v>0</v>
      </c>
      <c r="T74" s="36">
        <v>0</v>
      </c>
      <c r="U74" s="26">
        <v>0</v>
      </c>
      <c r="V74" s="26">
        <v>0</v>
      </c>
      <c r="W74" s="26">
        <v>0</v>
      </c>
      <c r="X74" s="26">
        <v>0</v>
      </c>
      <c r="Y74" s="26">
        <v>0</v>
      </c>
      <c r="Z74" s="26">
        <v>0</v>
      </c>
      <c r="AA74" s="26">
        <v>0</v>
      </c>
      <c r="AB74" s="26">
        <v>0</v>
      </c>
      <c r="AC74" s="26">
        <v>0</v>
      </c>
      <c r="AD74" s="26">
        <v>0</v>
      </c>
      <c r="AE74" s="26">
        <v>0</v>
      </c>
      <c r="AF74" s="33">
        <v>0</v>
      </c>
      <c r="AG74" s="33">
        <v>0</v>
      </c>
    </row>
    <row r="75" spans="1:33">
      <c r="B75" t="s">
        <v>123</v>
      </c>
      <c r="C75" t="s">
        <v>127</v>
      </c>
      <c r="D75" s="26"/>
      <c r="E75" s="32">
        <v>60</v>
      </c>
      <c r="F75" s="32">
        <v>808</v>
      </c>
      <c r="G75" s="33">
        <f t="shared" si="11"/>
        <v>0.15303030303030302</v>
      </c>
      <c r="H75" s="26">
        <v>30</v>
      </c>
      <c r="I75" s="3">
        <f t="shared" si="6"/>
        <v>2693.3333333333335</v>
      </c>
      <c r="J75" s="3">
        <f t="shared" si="7"/>
        <v>269.33333333333337</v>
      </c>
      <c r="K75" s="26"/>
      <c r="L75" s="4">
        <f t="shared" si="8"/>
        <v>222.2</v>
      </c>
      <c r="M75" s="26"/>
      <c r="N75" s="3">
        <f t="shared" si="9"/>
        <v>161.6</v>
      </c>
      <c r="O75" s="4">
        <f t="shared" si="10"/>
        <v>222.20000000000002</v>
      </c>
      <c r="P75" s="49">
        <v>3</v>
      </c>
      <c r="Q75" s="49">
        <v>3</v>
      </c>
      <c r="R75">
        <v>1</v>
      </c>
      <c r="S75">
        <v>1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0</v>
      </c>
      <c r="AB75" s="26">
        <v>0</v>
      </c>
      <c r="AC75" s="26">
        <v>0</v>
      </c>
      <c r="AD75" s="26">
        <v>0</v>
      </c>
      <c r="AE75" s="26">
        <v>0</v>
      </c>
      <c r="AF75" s="33">
        <v>0</v>
      </c>
      <c r="AG75" s="33">
        <v>0</v>
      </c>
    </row>
    <row r="76" spans="1:33">
      <c r="B76" t="s">
        <v>128</v>
      </c>
      <c r="C76" t="s">
        <v>129</v>
      </c>
      <c r="D76" s="26"/>
      <c r="E76" s="32">
        <v>39</v>
      </c>
      <c r="F76" s="32">
        <v>379</v>
      </c>
      <c r="G76" s="33">
        <f t="shared" si="11"/>
        <v>7.1780303030303028E-2</v>
      </c>
      <c r="H76" s="26">
        <v>30</v>
      </c>
      <c r="I76" s="3">
        <f t="shared" si="6"/>
        <v>1263.3333333333333</v>
      </c>
      <c r="J76" s="3">
        <f t="shared" si="7"/>
        <v>126.33333333333333</v>
      </c>
      <c r="K76" s="26"/>
      <c r="L76" s="4">
        <f t="shared" si="8"/>
        <v>104.22499999999999</v>
      </c>
      <c r="M76" s="26"/>
      <c r="N76" s="3">
        <f t="shared" si="9"/>
        <v>75.8</v>
      </c>
      <c r="O76" s="4">
        <f t="shared" si="10"/>
        <v>104.22499999999999</v>
      </c>
      <c r="P76" s="49">
        <v>1</v>
      </c>
      <c r="Q76" s="49">
        <v>1</v>
      </c>
      <c r="R76">
        <v>0</v>
      </c>
      <c r="S7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20</v>
      </c>
      <c r="AC76" s="26">
        <v>0</v>
      </c>
      <c r="AD76" s="26">
        <v>0</v>
      </c>
      <c r="AE76" s="26">
        <v>0</v>
      </c>
      <c r="AF76" s="33">
        <v>0</v>
      </c>
      <c r="AG76" s="33">
        <v>0</v>
      </c>
    </row>
    <row r="77" spans="1:33">
      <c r="B77" t="s">
        <v>129</v>
      </c>
      <c r="C77" t="s">
        <v>130</v>
      </c>
      <c r="D77" s="26"/>
      <c r="E77" s="32">
        <v>33</v>
      </c>
      <c r="F77" s="32">
        <v>522</v>
      </c>
      <c r="G77" s="33">
        <f t="shared" si="11"/>
        <v>9.8863636363636362E-2</v>
      </c>
      <c r="H77" s="26">
        <v>30</v>
      </c>
      <c r="I77" s="3">
        <f t="shared" si="6"/>
        <v>1740</v>
      </c>
      <c r="J77" s="3">
        <f t="shared" si="7"/>
        <v>174</v>
      </c>
      <c r="K77" s="26"/>
      <c r="L77" s="4">
        <f t="shared" si="8"/>
        <v>143.55000000000001</v>
      </c>
      <c r="M77" s="26"/>
      <c r="N77" s="3">
        <f t="shared" si="9"/>
        <v>104.39999999999999</v>
      </c>
      <c r="O77" s="4">
        <f t="shared" si="10"/>
        <v>143.55000000000001</v>
      </c>
      <c r="P77" s="49">
        <v>2</v>
      </c>
      <c r="Q77" s="49">
        <v>2</v>
      </c>
      <c r="R77">
        <v>0</v>
      </c>
      <c r="S77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0</v>
      </c>
      <c r="AB77" s="26">
        <v>35</v>
      </c>
      <c r="AC77" s="26">
        <v>0</v>
      </c>
      <c r="AD77" s="26">
        <v>0</v>
      </c>
      <c r="AE77" s="26">
        <v>0</v>
      </c>
      <c r="AF77" s="33">
        <v>0</v>
      </c>
      <c r="AG77" s="33">
        <v>0</v>
      </c>
    </row>
    <row r="78" spans="1:33">
      <c r="A78" t="s">
        <v>125</v>
      </c>
      <c r="B78" t="s">
        <v>118</v>
      </c>
      <c r="C78" t="s">
        <v>44</v>
      </c>
      <c r="D78" s="26"/>
      <c r="E78" s="32">
        <v>40</v>
      </c>
      <c r="F78" s="32">
        <v>262</v>
      </c>
      <c r="G78" s="33">
        <f t="shared" si="11"/>
        <v>4.9621212121212122E-2</v>
      </c>
      <c r="H78" s="26">
        <v>30</v>
      </c>
      <c r="I78" s="3">
        <f t="shared" si="6"/>
        <v>873.33333333333337</v>
      </c>
      <c r="J78" s="3">
        <f t="shared" si="7"/>
        <v>87.333333333333343</v>
      </c>
      <c r="K78" s="26"/>
      <c r="L78" s="4">
        <f t="shared" si="8"/>
        <v>72.05</v>
      </c>
      <c r="M78" s="26"/>
      <c r="N78" s="3">
        <f t="shared" si="9"/>
        <v>52.4</v>
      </c>
      <c r="O78" s="4">
        <f t="shared" si="10"/>
        <v>72.050000000000011</v>
      </c>
      <c r="P78" s="49">
        <v>2</v>
      </c>
      <c r="Q78" s="49">
        <v>2</v>
      </c>
      <c r="R78">
        <v>0</v>
      </c>
      <c r="S78">
        <v>0</v>
      </c>
      <c r="T78" s="26">
        <v>0</v>
      </c>
      <c r="U78" s="26">
        <v>0</v>
      </c>
      <c r="V78" s="26">
        <v>0</v>
      </c>
      <c r="W78" s="26">
        <v>0</v>
      </c>
      <c r="X78" s="26">
        <v>0</v>
      </c>
      <c r="Y78" s="26">
        <v>0</v>
      </c>
      <c r="Z78" s="26">
        <v>0</v>
      </c>
      <c r="AA78" s="26">
        <v>0</v>
      </c>
      <c r="AB78" s="26">
        <v>15</v>
      </c>
      <c r="AC78" s="26">
        <v>0</v>
      </c>
      <c r="AD78" s="26">
        <v>0</v>
      </c>
      <c r="AE78" s="26">
        <v>0</v>
      </c>
      <c r="AF78" s="33">
        <v>0</v>
      </c>
      <c r="AG78" s="33">
        <v>0</v>
      </c>
    </row>
    <row r="79" spans="1:33">
      <c r="A79" t="s">
        <v>131</v>
      </c>
      <c r="B79" t="s">
        <v>116</v>
      </c>
      <c r="C79" t="s">
        <v>132</v>
      </c>
      <c r="D79" s="26"/>
      <c r="E79" s="32">
        <v>41</v>
      </c>
      <c r="F79" s="32">
        <v>355</v>
      </c>
      <c r="G79" s="33">
        <f t="shared" si="11"/>
        <v>6.7234848484848481E-2</v>
      </c>
      <c r="H79" s="26">
        <v>30</v>
      </c>
      <c r="I79" s="3">
        <f t="shared" si="6"/>
        <v>1183.3333333333333</v>
      </c>
      <c r="J79" s="3">
        <f t="shared" si="7"/>
        <v>118.33333333333333</v>
      </c>
      <c r="K79" s="26"/>
      <c r="L79" s="4">
        <f t="shared" si="8"/>
        <v>97.625</v>
      </c>
      <c r="M79" s="26"/>
      <c r="N79" s="3">
        <f t="shared" si="9"/>
        <v>70.999999999999986</v>
      </c>
      <c r="O79" s="4">
        <f t="shared" si="10"/>
        <v>97.625</v>
      </c>
      <c r="P79" s="49">
        <v>2</v>
      </c>
      <c r="Q79" s="49">
        <v>2</v>
      </c>
      <c r="R79">
        <v>2</v>
      </c>
      <c r="S79">
        <v>2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0</v>
      </c>
      <c r="AB79" s="26">
        <v>15</v>
      </c>
      <c r="AC79" s="26">
        <v>0</v>
      </c>
      <c r="AD79" s="26">
        <v>0</v>
      </c>
      <c r="AE79" s="26">
        <v>0</v>
      </c>
      <c r="AF79" s="33">
        <v>0</v>
      </c>
      <c r="AG79" s="33">
        <v>0</v>
      </c>
    </row>
    <row r="80" spans="1:33">
      <c r="B80" t="s">
        <v>132</v>
      </c>
      <c r="C80" t="s">
        <v>133</v>
      </c>
      <c r="D80" s="26"/>
      <c r="E80" s="32">
        <v>34</v>
      </c>
      <c r="F80" s="32">
        <v>230</v>
      </c>
      <c r="G80" s="33">
        <f t="shared" si="11"/>
        <v>4.3560606060606064E-2</v>
      </c>
      <c r="H80" s="26">
        <v>30</v>
      </c>
      <c r="I80" s="3">
        <f t="shared" si="6"/>
        <v>766.66666666666663</v>
      </c>
      <c r="J80" s="3">
        <f t="shared" si="7"/>
        <v>76.666666666666671</v>
      </c>
      <c r="K80" s="26"/>
      <c r="L80" s="4">
        <f t="shared" si="8"/>
        <v>63.25</v>
      </c>
      <c r="M80" s="26"/>
      <c r="N80" s="3">
        <f t="shared" si="9"/>
        <v>45.999999999999993</v>
      </c>
      <c r="O80" s="4">
        <f t="shared" si="10"/>
        <v>63.25</v>
      </c>
      <c r="P80" s="49">
        <v>2</v>
      </c>
      <c r="Q80" s="49">
        <v>2</v>
      </c>
      <c r="R80">
        <v>1</v>
      </c>
      <c r="S80">
        <v>1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26">
        <v>0</v>
      </c>
      <c r="AC80" s="26">
        <v>0</v>
      </c>
      <c r="AD80" s="26">
        <v>0</v>
      </c>
      <c r="AE80" s="26">
        <v>0</v>
      </c>
      <c r="AF80" s="33">
        <v>0</v>
      </c>
      <c r="AG80" s="33">
        <v>0</v>
      </c>
    </row>
    <row r="81" spans="1:33">
      <c r="B81" t="s">
        <v>133</v>
      </c>
      <c r="C81" t="s">
        <v>44</v>
      </c>
      <c r="D81" s="26"/>
      <c r="E81" s="32">
        <v>33</v>
      </c>
      <c r="F81" s="32">
        <v>258</v>
      </c>
      <c r="G81" s="33">
        <f t="shared" si="11"/>
        <v>4.8863636363636366E-2</v>
      </c>
      <c r="H81" s="26">
        <v>30</v>
      </c>
      <c r="I81" s="3">
        <f t="shared" si="6"/>
        <v>860</v>
      </c>
      <c r="J81" s="3">
        <f t="shared" si="7"/>
        <v>86</v>
      </c>
      <c r="K81" s="26"/>
      <c r="L81" s="4">
        <f t="shared" si="8"/>
        <v>70.95</v>
      </c>
      <c r="M81" s="26"/>
      <c r="N81" s="3">
        <f t="shared" si="9"/>
        <v>51.6</v>
      </c>
      <c r="O81" s="4">
        <f t="shared" si="10"/>
        <v>70.95</v>
      </c>
      <c r="P81" s="49">
        <v>1</v>
      </c>
      <c r="Q81" s="49">
        <v>1</v>
      </c>
      <c r="R81">
        <v>0</v>
      </c>
      <c r="S81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0</v>
      </c>
      <c r="AE81" s="26">
        <v>0</v>
      </c>
      <c r="AF81" s="33">
        <v>0</v>
      </c>
      <c r="AG81" s="33">
        <v>0</v>
      </c>
    </row>
    <row r="82" spans="1:33">
      <c r="A82" t="s">
        <v>132</v>
      </c>
      <c r="B82" t="s">
        <v>131</v>
      </c>
      <c r="C82" t="s">
        <v>44</v>
      </c>
      <c r="D82" s="26"/>
      <c r="E82" s="32">
        <v>50</v>
      </c>
      <c r="F82" s="32">
        <v>282</v>
      </c>
      <c r="G82" s="33">
        <f t="shared" si="11"/>
        <v>5.3409090909090906E-2</v>
      </c>
      <c r="H82" s="26">
        <v>30</v>
      </c>
      <c r="I82" s="3">
        <f t="shared" si="6"/>
        <v>940</v>
      </c>
      <c r="J82" s="3">
        <f t="shared" si="7"/>
        <v>94</v>
      </c>
      <c r="K82" s="26"/>
      <c r="L82" s="4">
        <f t="shared" si="8"/>
        <v>77.55</v>
      </c>
      <c r="M82" s="26"/>
      <c r="N82" s="3">
        <f t="shared" si="9"/>
        <v>56.4</v>
      </c>
      <c r="O82" s="4">
        <f t="shared" si="10"/>
        <v>77.55</v>
      </c>
      <c r="P82" s="49">
        <v>1</v>
      </c>
      <c r="Q82" s="49">
        <v>1</v>
      </c>
      <c r="R82">
        <v>0</v>
      </c>
      <c r="S82">
        <v>0</v>
      </c>
      <c r="T82" s="26">
        <v>0</v>
      </c>
      <c r="U82" s="26">
        <v>0</v>
      </c>
      <c r="V82" s="26">
        <v>0</v>
      </c>
      <c r="W82" s="26">
        <v>0</v>
      </c>
      <c r="X82" s="26">
        <v>0</v>
      </c>
      <c r="Y82" s="26">
        <v>0</v>
      </c>
      <c r="Z82" s="26">
        <v>0</v>
      </c>
      <c r="AA82" s="26">
        <v>0</v>
      </c>
      <c r="AB82" s="26">
        <v>15</v>
      </c>
      <c r="AC82" s="26">
        <v>0</v>
      </c>
      <c r="AD82" s="26">
        <v>0</v>
      </c>
      <c r="AE82" s="26">
        <v>0</v>
      </c>
      <c r="AF82" s="33">
        <v>0</v>
      </c>
      <c r="AG82" s="33">
        <v>0</v>
      </c>
    </row>
    <row r="83" spans="1:33">
      <c r="A83" t="s">
        <v>134</v>
      </c>
      <c r="B83" t="s">
        <v>131</v>
      </c>
      <c r="C83" t="s">
        <v>44</v>
      </c>
      <c r="D83" s="26"/>
      <c r="E83" s="32">
        <v>37</v>
      </c>
      <c r="F83" s="32">
        <v>281</v>
      </c>
      <c r="G83" s="33">
        <f t="shared" si="11"/>
        <v>5.3219696969696972E-2</v>
      </c>
      <c r="H83" s="26">
        <v>30</v>
      </c>
      <c r="I83" s="3">
        <f t="shared" si="6"/>
        <v>936.66666666666663</v>
      </c>
      <c r="J83" s="3">
        <f t="shared" si="7"/>
        <v>93.666666666666671</v>
      </c>
      <c r="K83" s="26"/>
      <c r="L83" s="4">
        <f t="shared" si="8"/>
        <v>77.275000000000006</v>
      </c>
      <c r="M83" s="26"/>
      <c r="N83" s="3">
        <f t="shared" si="9"/>
        <v>56.199999999999996</v>
      </c>
      <c r="O83" s="4">
        <f t="shared" si="10"/>
        <v>77.275000000000006</v>
      </c>
      <c r="P83" s="49">
        <v>2</v>
      </c>
      <c r="Q83" s="49">
        <v>2</v>
      </c>
      <c r="R83">
        <v>0</v>
      </c>
      <c r="S83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26">
        <v>15</v>
      </c>
      <c r="AC83" s="26">
        <v>0</v>
      </c>
      <c r="AD83" s="26">
        <v>0</v>
      </c>
      <c r="AE83" s="26">
        <v>0</v>
      </c>
      <c r="AF83" s="33">
        <v>0</v>
      </c>
      <c r="AG83" s="33">
        <v>0</v>
      </c>
    </row>
    <row r="84" spans="1:33">
      <c r="A84" t="s">
        <v>119</v>
      </c>
      <c r="B84" t="s">
        <v>116</v>
      </c>
      <c r="C84" t="s">
        <v>127</v>
      </c>
      <c r="D84" s="26"/>
      <c r="E84" s="32">
        <v>49</v>
      </c>
      <c r="F84" s="32">
        <v>1123</v>
      </c>
      <c r="G84" s="33">
        <f t="shared" si="11"/>
        <v>0.21268939393939393</v>
      </c>
      <c r="H84" s="26">
        <v>30</v>
      </c>
      <c r="I84" s="3">
        <f t="shared" si="6"/>
        <v>3743.3333333333335</v>
      </c>
      <c r="J84" s="3">
        <f t="shared" si="7"/>
        <v>374.33333333333337</v>
      </c>
      <c r="K84" s="26"/>
      <c r="L84" s="4">
        <f t="shared" si="8"/>
        <v>308.82499999999999</v>
      </c>
      <c r="M84" s="26"/>
      <c r="N84" s="3">
        <f t="shared" si="9"/>
        <v>224.6</v>
      </c>
      <c r="O84" s="4">
        <f t="shared" si="10"/>
        <v>308.82500000000005</v>
      </c>
      <c r="P84" s="49">
        <v>5</v>
      </c>
      <c r="Q84" s="49">
        <v>5</v>
      </c>
      <c r="R84">
        <v>2</v>
      </c>
      <c r="S84">
        <v>2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30</v>
      </c>
      <c r="AC84" s="26">
        <v>0</v>
      </c>
      <c r="AD84" s="26">
        <v>0</v>
      </c>
      <c r="AE84" s="26">
        <v>0</v>
      </c>
      <c r="AF84" s="33">
        <v>0</v>
      </c>
      <c r="AG84" s="33">
        <v>0</v>
      </c>
    </row>
    <row r="85" spans="1:33">
      <c r="B85" t="s">
        <v>121</v>
      </c>
      <c r="C85" t="s">
        <v>135</v>
      </c>
      <c r="D85" s="26"/>
      <c r="E85" s="32">
        <v>33</v>
      </c>
      <c r="F85" s="32">
        <v>442</v>
      </c>
      <c r="G85" s="33">
        <f t="shared" si="11"/>
        <v>8.371212121212121E-2</v>
      </c>
      <c r="H85" s="26">
        <v>30</v>
      </c>
      <c r="I85" s="3">
        <f t="shared" si="6"/>
        <v>1473.3333333333333</v>
      </c>
      <c r="J85" s="3">
        <f t="shared" si="7"/>
        <v>147.33333333333334</v>
      </c>
      <c r="K85" s="26"/>
      <c r="L85" s="4">
        <f t="shared" si="8"/>
        <v>121.55</v>
      </c>
      <c r="M85" s="26"/>
      <c r="N85" s="3">
        <f t="shared" si="9"/>
        <v>88.399999999999991</v>
      </c>
      <c r="O85" s="4">
        <f t="shared" si="10"/>
        <v>121.55</v>
      </c>
      <c r="P85" s="49">
        <v>2</v>
      </c>
      <c r="Q85" s="49">
        <v>2</v>
      </c>
      <c r="R85">
        <v>1</v>
      </c>
      <c r="S85">
        <v>1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0</v>
      </c>
      <c r="AB85" s="26">
        <v>30</v>
      </c>
      <c r="AC85" s="26">
        <v>0</v>
      </c>
      <c r="AD85" s="26">
        <v>0</v>
      </c>
      <c r="AE85" s="26">
        <v>0</v>
      </c>
      <c r="AF85" s="33">
        <v>0</v>
      </c>
      <c r="AG85" s="33">
        <v>0</v>
      </c>
    </row>
    <row r="86" spans="1:33" ht="15.75">
      <c r="A86" s="25"/>
      <c r="B86" s="25"/>
      <c r="C86" s="25"/>
      <c r="D86" s="26"/>
      <c r="E86" s="42"/>
      <c r="F86" s="44"/>
      <c r="G86" s="33"/>
      <c r="H86" s="26"/>
      <c r="I86" s="3"/>
      <c r="J86" s="3"/>
      <c r="K86" s="26"/>
      <c r="L86" s="4"/>
      <c r="M86" s="26"/>
      <c r="N86" s="3"/>
      <c r="O86" s="4"/>
      <c r="P86" s="35"/>
      <c r="Q86" s="35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33"/>
      <c r="AG86" s="33"/>
    </row>
    <row r="87" spans="1:33" ht="15.75">
      <c r="D87" s="26"/>
      <c r="E87" s="32"/>
      <c r="F87" s="32"/>
      <c r="G87" s="33"/>
      <c r="H87" s="26"/>
      <c r="I87" s="3"/>
      <c r="J87" s="3"/>
      <c r="K87" s="26"/>
      <c r="L87" s="4"/>
      <c r="M87" s="26"/>
      <c r="N87" s="3"/>
      <c r="O87" s="4"/>
      <c r="P87" s="35"/>
      <c r="Q87" s="35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33"/>
      <c r="AG87" s="33"/>
    </row>
    <row r="88" spans="1:33">
      <c r="A88" t="s">
        <v>136</v>
      </c>
      <c r="B88" t="s">
        <v>137</v>
      </c>
      <c r="C88" t="s">
        <v>138</v>
      </c>
      <c r="D88" s="26"/>
      <c r="E88" s="32">
        <v>31</v>
      </c>
      <c r="F88" s="32">
        <v>1927</v>
      </c>
      <c r="G88" s="33">
        <f t="shared" si="11"/>
        <v>0.36496212121212124</v>
      </c>
      <c r="H88" s="26">
        <v>35</v>
      </c>
      <c r="I88" s="3">
        <f t="shared" si="6"/>
        <v>7493.8888888888887</v>
      </c>
      <c r="J88" s="3">
        <f t="shared" si="7"/>
        <v>749.38888888888891</v>
      </c>
      <c r="K88" s="26"/>
      <c r="L88" s="4">
        <f t="shared" si="8"/>
        <v>618.24583333333339</v>
      </c>
      <c r="M88" s="26"/>
      <c r="N88" s="3">
        <f t="shared" si="9"/>
        <v>449.63333333333333</v>
      </c>
      <c r="O88" s="4">
        <f t="shared" si="10"/>
        <v>618.24583333333339</v>
      </c>
      <c r="P88" s="32">
        <v>9</v>
      </c>
      <c r="Q88" s="32">
        <v>9</v>
      </c>
      <c r="R88">
        <v>7</v>
      </c>
      <c r="S88">
        <v>7</v>
      </c>
      <c r="T88" s="26">
        <v>5500</v>
      </c>
      <c r="U88" s="26">
        <v>1</v>
      </c>
      <c r="V88" s="26">
        <v>4</v>
      </c>
      <c r="W88" s="26">
        <v>0</v>
      </c>
      <c r="X88" s="26">
        <v>0</v>
      </c>
      <c r="Y88" s="26">
        <v>0</v>
      </c>
      <c r="Z88" s="26">
        <v>0</v>
      </c>
      <c r="AA88" s="26">
        <v>550</v>
      </c>
      <c r="AB88" s="26">
        <v>20</v>
      </c>
      <c r="AC88" s="26">
        <v>0</v>
      </c>
      <c r="AD88" s="26">
        <v>850</v>
      </c>
      <c r="AE88" s="26">
        <v>0</v>
      </c>
      <c r="AF88" s="33">
        <v>0.36496212121212124</v>
      </c>
      <c r="AG88" s="33">
        <v>0</v>
      </c>
    </row>
    <row r="89" spans="1:33">
      <c r="B89" t="s">
        <v>138</v>
      </c>
      <c r="C89" t="s">
        <v>139</v>
      </c>
      <c r="D89" s="26"/>
      <c r="E89" s="32">
        <v>69</v>
      </c>
      <c r="F89" s="32">
        <v>802</v>
      </c>
      <c r="G89" s="33">
        <f t="shared" si="11"/>
        <v>0.15189393939393939</v>
      </c>
      <c r="H89" s="26">
        <v>30</v>
      </c>
      <c r="I89" s="3">
        <f t="shared" si="6"/>
        <v>2673.3333333333335</v>
      </c>
      <c r="J89" s="3">
        <f t="shared" si="7"/>
        <v>267.33333333333337</v>
      </c>
      <c r="K89" s="26"/>
      <c r="L89" s="4">
        <f t="shared" si="8"/>
        <v>220.55</v>
      </c>
      <c r="M89" s="26"/>
      <c r="N89" s="3">
        <f t="shared" si="9"/>
        <v>160.4</v>
      </c>
      <c r="O89" s="4">
        <f t="shared" si="10"/>
        <v>220.55</v>
      </c>
      <c r="P89" s="32">
        <v>0</v>
      </c>
      <c r="Q89" s="32">
        <v>0</v>
      </c>
      <c r="R89">
        <v>1</v>
      </c>
      <c r="S89">
        <v>1</v>
      </c>
      <c r="T89" s="26">
        <v>3208</v>
      </c>
      <c r="U89" s="26">
        <v>0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v>0</v>
      </c>
      <c r="AB89" s="26">
        <v>0</v>
      </c>
      <c r="AC89" s="26">
        <v>0</v>
      </c>
      <c r="AD89" s="26">
        <v>0</v>
      </c>
      <c r="AE89" s="26">
        <v>0</v>
      </c>
      <c r="AF89" s="33">
        <v>0.15189393939393939</v>
      </c>
      <c r="AG89" s="33">
        <v>0</v>
      </c>
    </row>
    <row r="90" spans="1:33">
      <c r="B90" t="s">
        <v>140</v>
      </c>
      <c r="C90" t="s">
        <v>141</v>
      </c>
      <c r="D90" s="26"/>
      <c r="E90" s="32">
        <v>65</v>
      </c>
      <c r="F90" s="32">
        <v>760</v>
      </c>
      <c r="G90" s="33">
        <f t="shared" si="11"/>
        <v>0.14393939393939395</v>
      </c>
      <c r="H90" s="26">
        <v>30</v>
      </c>
      <c r="I90" s="3">
        <f t="shared" si="6"/>
        <v>2533.3333333333335</v>
      </c>
      <c r="J90" s="3">
        <f t="shared" si="7"/>
        <v>253.33333333333337</v>
      </c>
      <c r="K90" s="26"/>
      <c r="L90" s="4">
        <f t="shared" si="8"/>
        <v>209</v>
      </c>
      <c r="M90" s="26"/>
      <c r="N90" s="3">
        <f t="shared" si="9"/>
        <v>152</v>
      </c>
      <c r="O90" s="4">
        <f t="shared" si="10"/>
        <v>209.00000000000003</v>
      </c>
      <c r="P90" s="32">
        <v>0</v>
      </c>
      <c r="Q90" s="32">
        <v>0</v>
      </c>
      <c r="R90">
        <v>0</v>
      </c>
      <c r="S90">
        <v>0</v>
      </c>
      <c r="T90" s="26">
        <v>3040</v>
      </c>
      <c r="U90" s="26">
        <v>0</v>
      </c>
      <c r="V90" s="26">
        <v>0</v>
      </c>
      <c r="W90" s="26">
        <v>0</v>
      </c>
      <c r="X90" s="26">
        <v>0</v>
      </c>
      <c r="Y90" s="26">
        <v>0</v>
      </c>
      <c r="Z90" s="26">
        <v>0</v>
      </c>
      <c r="AA90" s="26">
        <v>0</v>
      </c>
      <c r="AB90" s="26">
        <v>30</v>
      </c>
      <c r="AC90" s="26">
        <v>0</v>
      </c>
      <c r="AD90" s="26">
        <v>0</v>
      </c>
      <c r="AE90" s="26">
        <v>0</v>
      </c>
      <c r="AF90" s="33">
        <v>0.14393939393939395</v>
      </c>
      <c r="AG90" s="33">
        <v>0</v>
      </c>
    </row>
    <row r="91" spans="1:33">
      <c r="A91" t="s">
        <v>138</v>
      </c>
      <c r="B91" t="s">
        <v>136</v>
      </c>
      <c r="C91" t="s">
        <v>44</v>
      </c>
      <c r="D91" s="26"/>
      <c r="E91" s="32">
        <v>35</v>
      </c>
      <c r="F91" s="32">
        <v>642</v>
      </c>
      <c r="G91" s="33">
        <f t="shared" si="11"/>
        <v>0.1215909090909091</v>
      </c>
      <c r="H91" s="26">
        <v>28</v>
      </c>
      <c r="I91" s="3">
        <f t="shared" si="6"/>
        <v>1997.3333333333333</v>
      </c>
      <c r="J91" s="3">
        <f t="shared" si="7"/>
        <v>199.73333333333335</v>
      </c>
      <c r="K91" s="26"/>
      <c r="L91" s="4">
        <f t="shared" si="8"/>
        <v>164.78</v>
      </c>
      <c r="M91" s="26"/>
      <c r="N91" s="3">
        <f t="shared" si="9"/>
        <v>119.83999999999999</v>
      </c>
      <c r="O91" s="4">
        <f t="shared" si="10"/>
        <v>164.78</v>
      </c>
      <c r="P91" s="32">
        <v>0</v>
      </c>
      <c r="Q91" s="32">
        <v>0</v>
      </c>
      <c r="R91">
        <v>0</v>
      </c>
      <c r="S91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20</v>
      </c>
      <c r="AC91" s="26">
        <v>0</v>
      </c>
      <c r="AD91" s="26">
        <v>0</v>
      </c>
      <c r="AE91" s="26">
        <v>0</v>
      </c>
      <c r="AF91" s="33">
        <v>0</v>
      </c>
      <c r="AG91" s="33">
        <v>0</v>
      </c>
    </row>
    <row r="92" spans="1:33">
      <c r="A92" t="s">
        <v>142</v>
      </c>
      <c r="B92" t="s">
        <v>136</v>
      </c>
      <c r="C92" t="s">
        <v>143</v>
      </c>
      <c r="D92" s="26"/>
      <c r="E92" s="32">
        <v>33</v>
      </c>
      <c r="F92" s="32">
        <v>930</v>
      </c>
      <c r="G92" s="33">
        <f t="shared" si="11"/>
        <v>0.17613636363636365</v>
      </c>
      <c r="H92" s="26">
        <v>28</v>
      </c>
      <c r="I92" s="3">
        <f t="shared" si="6"/>
        <v>2893.3333333333335</v>
      </c>
      <c r="J92" s="3">
        <f t="shared" si="7"/>
        <v>289.33333333333337</v>
      </c>
      <c r="K92" s="26"/>
      <c r="L92" s="4">
        <f t="shared" si="8"/>
        <v>238.7</v>
      </c>
      <c r="M92" s="26"/>
      <c r="N92" s="3">
        <f t="shared" si="9"/>
        <v>173.6</v>
      </c>
      <c r="O92" s="4">
        <f t="shared" si="10"/>
        <v>238.70000000000002</v>
      </c>
      <c r="P92" s="32">
        <v>3</v>
      </c>
      <c r="Q92" s="32">
        <v>3</v>
      </c>
      <c r="R92">
        <v>3</v>
      </c>
      <c r="S92">
        <v>3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0</v>
      </c>
      <c r="AB92" s="26">
        <v>20</v>
      </c>
      <c r="AC92" s="26">
        <v>0</v>
      </c>
      <c r="AD92" s="26">
        <v>0</v>
      </c>
      <c r="AE92" s="26">
        <v>0</v>
      </c>
      <c r="AF92" s="33">
        <v>0</v>
      </c>
      <c r="AG92" s="33">
        <v>0</v>
      </c>
    </row>
    <row r="93" spans="1:33">
      <c r="B93" t="s">
        <v>143</v>
      </c>
      <c r="C93" t="s">
        <v>44</v>
      </c>
      <c r="D93" s="26"/>
      <c r="E93" s="32">
        <v>33</v>
      </c>
      <c r="F93" s="32">
        <v>157</v>
      </c>
      <c r="G93" s="33">
        <f t="shared" si="11"/>
        <v>2.9734848484848486E-2</v>
      </c>
      <c r="H93" s="26">
        <v>28</v>
      </c>
      <c r="I93" s="3">
        <f t="shared" si="6"/>
        <v>488.44444444444446</v>
      </c>
      <c r="J93" s="3">
        <f t="shared" si="7"/>
        <v>48.844444444444449</v>
      </c>
      <c r="K93" s="26"/>
      <c r="L93" s="4">
        <f t="shared" si="8"/>
        <v>40.296666666666667</v>
      </c>
      <c r="M93" s="26"/>
      <c r="N93" s="3">
        <f t="shared" si="9"/>
        <v>29.306666666666665</v>
      </c>
      <c r="O93" s="4">
        <f t="shared" si="10"/>
        <v>40.296666666666667</v>
      </c>
      <c r="P93" s="32">
        <v>0</v>
      </c>
      <c r="Q93" s="32">
        <v>0</v>
      </c>
      <c r="R93">
        <v>0</v>
      </c>
      <c r="S93">
        <v>0</v>
      </c>
      <c r="T93" s="26">
        <v>0</v>
      </c>
      <c r="U93" s="26">
        <v>0</v>
      </c>
      <c r="V93" s="26">
        <v>0</v>
      </c>
      <c r="W93" s="26">
        <v>0</v>
      </c>
      <c r="X93" s="26">
        <v>0</v>
      </c>
      <c r="Y93" s="26">
        <v>0</v>
      </c>
      <c r="Z93" s="26">
        <v>0</v>
      </c>
      <c r="AA93" s="26">
        <v>0</v>
      </c>
      <c r="AB93" s="26">
        <v>0</v>
      </c>
      <c r="AC93" s="26">
        <v>0</v>
      </c>
      <c r="AD93" s="26">
        <v>0</v>
      </c>
      <c r="AE93" s="26">
        <v>0</v>
      </c>
      <c r="AF93" s="33">
        <v>0</v>
      </c>
      <c r="AG93" s="33">
        <v>0</v>
      </c>
    </row>
    <row r="94" spans="1:33">
      <c r="A94" t="s">
        <v>144</v>
      </c>
      <c r="B94" t="s">
        <v>141</v>
      </c>
      <c r="C94" t="s">
        <v>143</v>
      </c>
      <c r="D94" s="26"/>
      <c r="E94" s="32">
        <v>58</v>
      </c>
      <c r="F94" s="32">
        <v>1056</v>
      </c>
      <c r="G94" s="33">
        <f t="shared" si="11"/>
        <v>0.2</v>
      </c>
      <c r="H94" s="26">
        <v>28</v>
      </c>
      <c r="I94" s="3">
        <f t="shared" si="6"/>
        <v>3285.3333333333335</v>
      </c>
      <c r="J94" s="3">
        <f t="shared" si="7"/>
        <v>328.53333333333336</v>
      </c>
      <c r="K94" s="26"/>
      <c r="L94" s="4">
        <f t="shared" si="8"/>
        <v>271.04000000000002</v>
      </c>
      <c r="M94" s="26"/>
      <c r="N94" s="3">
        <f t="shared" si="9"/>
        <v>197.12</v>
      </c>
      <c r="O94" s="4">
        <f t="shared" si="10"/>
        <v>271.04000000000002</v>
      </c>
      <c r="P94" s="32">
        <v>4</v>
      </c>
      <c r="Q94" s="32">
        <v>4</v>
      </c>
      <c r="R94">
        <v>2</v>
      </c>
      <c r="S94">
        <v>2</v>
      </c>
      <c r="T94" s="26">
        <v>0</v>
      </c>
      <c r="U94" s="26">
        <v>0</v>
      </c>
      <c r="V94" s="26">
        <v>0</v>
      </c>
      <c r="W94" s="26">
        <v>0</v>
      </c>
      <c r="X94" s="26">
        <v>0</v>
      </c>
      <c r="Y94" s="26">
        <v>0</v>
      </c>
      <c r="Z94" s="26">
        <v>0</v>
      </c>
      <c r="AA94" s="26">
        <v>0</v>
      </c>
      <c r="AB94" s="26">
        <v>20</v>
      </c>
      <c r="AC94" s="26">
        <v>0</v>
      </c>
      <c r="AD94" s="26">
        <v>0</v>
      </c>
      <c r="AE94" s="26">
        <v>0</v>
      </c>
      <c r="AF94" s="33">
        <v>0</v>
      </c>
      <c r="AG94" s="33">
        <v>0</v>
      </c>
    </row>
    <row r="95" spans="1:33">
      <c r="B95" t="s">
        <v>143</v>
      </c>
      <c r="C95" t="s">
        <v>44</v>
      </c>
      <c r="D95" s="26"/>
      <c r="E95" s="32">
        <v>57</v>
      </c>
      <c r="F95" s="32">
        <v>170</v>
      </c>
      <c r="G95" s="33">
        <f t="shared" si="11"/>
        <v>3.2196969696969696E-2</v>
      </c>
      <c r="H95" s="26">
        <v>28</v>
      </c>
      <c r="I95" s="3">
        <f t="shared" si="6"/>
        <v>528.88888888888891</v>
      </c>
      <c r="J95" s="3">
        <f t="shared" si="7"/>
        <v>52.888888888888893</v>
      </c>
      <c r="K95" s="26"/>
      <c r="L95" s="4">
        <f t="shared" si="8"/>
        <v>43.633333333333333</v>
      </c>
      <c r="M95" s="26"/>
      <c r="N95" s="3">
        <f t="shared" si="9"/>
        <v>31.733333333333334</v>
      </c>
      <c r="O95" s="4">
        <f t="shared" si="10"/>
        <v>43.63333333333334</v>
      </c>
      <c r="P95" s="32">
        <v>5</v>
      </c>
      <c r="Q95" s="32">
        <v>5</v>
      </c>
      <c r="R95">
        <v>0</v>
      </c>
      <c r="S95">
        <v>0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0</v>
      </c>
      <c r="Z95" s="26">
        <v>0</v>
      </c>
      <c r="AA95" s="26">
        <v>0</v>
      </c>
      <c r="AB95" s="26">
        <v>0</v>
      </c>
      <c r="AC95" s="26">
        <v>0</v>
      </c>
      <c r="AD95" s="26">
        <v>0</v>
      </c>
      <c r="AE95" s="26">
        <v>0</v>
      </c>
      <c r="AF95" s="33">
        <v>0</v>
      </c>
      <c r="AG95" s="33">
        <v>0</v>
      </c>
    </row>
    <row r="96" spans="1:33">
      <c r="A96" t="s">
        <v>143</v>
      </c>
      <c r="B96" t="s">
        <v>144</v>
      </c>
      <c r="C96" t="s">
        <v>140</v>
      </c>
      <c r="D96" s="26"/>
      <c r="E96" s="32">
        <v>32</v>
      </c>
      <c r="F96" s="32">
        <v>375</v>
      </c>
      <c r="G96" s="33">
        <f t="shared" si="11"/>
        <v>7.1022727272727279E-2</v>
      </c>
      <c r="H96" s="26">
        <v>28</v>
      </c>
      <c r="I96" s="3">
        <f t="shared" si="6"/>
        <v>1166.6666666666667</v>
      </c>
      <c r="J96" s="3">
        <f t="shared" si="7"/>
        <v>116.66666666666669</v>
      </c>
      <c r="K96" s="26"/>
      <c r="L96" s="4">
        <f t="shared" si="8"/>
        <v>96.25</v>
      </c>
      <c r="M96" s="26"/>
      <c r="N96" s="3">
        <f t="shared" si="9"/>
        <v>70</v>
      </c>
      <c r="O96" s="4">
        <f t="shared" si="10"/>
        <v>96.250000000000014</v>
      </c>
      <c r="P96" s="32">
        <v>2</v>
      </c>
      <c r="Q96" s="32">
        <v>2</v>
      </c>
      <c r="R96">
        <v>1</v>
      </c>
      <c r="S96">
        <v>1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0</v>
      </c>
      <c r="AF96" s="33">
        <v>0</v>
      </c>
      <c r="AG96" s="33">
        <v>0</v>
      </c>
    </row>
    <row r="97" spans="1:33">
      <c r="B97" t="s">
        <v>140</v>
      </c>
      <c r="C97" t="s">
        <v>44</v>
      </c>
      <c r="D97" s="26"/>
      <c r="E97" s="32">
        <v>61</v>
      </c>
      <c r="F97" s="32">
        <v>258</v>
      </c>
      <c r="G97" s="33">
        <f t="shared" si="11"/>
        <v>4.8863636363636366E-2</v>
      </c>
      <c r="H97" s="26">
        <v>28</v>
      </c>
      <c r="I97" s="3">
        <f t="shared" si="6"/>
        <v>802.66666666666663</v>
      </c>
      <c r="J97" s="3">
        <f t="shared" si="7"/>
        <v>80.266666666666666</v>
      </c>
      <c r="K97" s="26"/>
      <c r="L97" s="4">
        <f t="shared" si="8"/>
        <v>66.22</v>
      </c>
      <c r="M97" s="26"/>
      <c r="N97" s="3">
        <f t="shared" si="9"/>
        <v>48.16</v>
      </c>
      <c r="O97" s="4">
        <f t="shared" si="10"/>
        <v>66.22</v>
      </c>
      <c r="P97" s="32">
        <v>2</v>
      </c>
      <c r="Q97" s="32">
        <v>2</v>
      </c>
      <c r="R97">
        <v>0</v>
      </c>
      <c r="S97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0</v>
      </c>
      <c r="Z97" s="26">
        <v>0</v>
      </c>
      <c r="AA97" s="26">
        <v>0</v>
      </c>
      <c r="AB97" s="26">
        <v>0</v>
      </c>
      <c r="AC97" s="26">
        <v>0</v>
      </c>
      <c r="AD97" s="26">
        <v>0</v>
      </c>
      <c r="AE97" s="26">
        <v>0</v>
      </c>
      <c r="AF97" s="33">
        <v>0</v>
      </c>
      <c r="AG97" s="33">
        <v>0</v>
      </c>
    </row>
    <row r="98" spans="1:33" ht="15.75">
      <c r="A98" s="26"/>
      <c r="B98" s="26"/>
      <c r="C98" s="26"/>
      <c r="D98" s="26"/>
      <c r="E98" s="42"/>
      <c r="F98" s="44"/>
      <c r="G98" s="33"/>
      <c r="H98" s="26"/>
      <c r="I98" s="3"/>
      <c r="J98" s="3"/>
      <c r="K98" s="26"/>
      <c r="L98" s="4"/>
      <c r="M98" s="26"/>
      <c r="N98" s="3"/>
      <c r="O98" s="4"/>
      <c r="P98" s="35"/>
      <c r="Q98" s="35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33"/>
      <c r="AG98" s="33"/>
    </row>
    <row r="99" spans="1:33" ht="15.75">
      <c r="A99" s="26"/>
      <c r="B99" s="26"/>
      <c r="C99" s="26"/>
      <c r="D99" s="26"/>
      <c r="E99" s="26"/>
      <c r="F99" s="26"/>
      <c r="G99" s="33"/>
      <c r="H99" s="26"/>
      <c r="I99" s="3"/>
      <c r="J99" s="3"/>
      <c r="K99" s="26"/>
      <c r="L99" s="4"/>
      <c r="M99" s="26"/>
      <c r="N99" s="3"/>
      <c r="O99" s="4"/>
      <c r="P99" s="35"/>
      <c r="Q99" s="35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33"/>
      <c r="AG99" s="33"/>
    </row>
    <row r="100" spans="1:33" ht="15.75">
      <c r="A100" s="26"/>
      <c r="B100" s="26"/>
      <c r="C100" s="26"/>
      <c r="D100" s="26"/>
      <c r="E100" s="26"/>
      <c r="F100" s="26"/>
      <c r="G100" s="33">
        <f>SUM(G5:G97)</f>
        <v>9.7028409090909076</v>
      </c>
      <c r="H100" s="26"/>
      <c r="I100" s="3"/>
      <c r="J100" s="3">
        <f>SUM(J5:J97)</f>
        <v>16598.533333333336</v>
      </c>
      <c r="K100" s="26"/>
      <c r="L100" s="4">
        <f>SUM(L5:L97)</f>
        <v>13693.79</v>
      </c>
      <c r="M100" s="26"/>
      <c r="N100" s="3">
        <f t="shared" ref="N100:AG100" si="12">SUM(N5:N97)</f>
        <v>9959.1200000000008</v>
      </c>
      <c r="O100" s="4">
        <f t="shared" si="12"/>
        <v>13693.79</v>
      </c>
      <c r="P100" s="35">
        <f t="shared" si="12"/>
        <v>145</v>
      </c>
      <c r="Q100" s="35">
        <f t="shared" si="12"/>
        <v>145</v>
      </c>
      <c r="R100" s="26">
        <f t="shared" si="12"/>
        <v>79</v>
      </c>
      <c r="S100" s="26">
        <f t="shared" si="12"/>
        <v>79</v>
      </c>
      <c r="T100" s="36">
        <f t="shared" si="12"/>
        <v>79794</v>
      </c>
      <c r="U100" s="26">
        <f t="shared" si="12"/>
        <v>1</v>
      </c>
      <c r="V100" s="26">
        <f t="shared" si="12"/>
        <v>5</v>
      </c>
      <c r="W100" s="26">
        <f t="shared" si="12"/>
        <v>0</v>
      </c>
      <c r="X100" s="26">
        <f t="shared" si="12"/>
        <v>2</v>
      </c>
      <c r="Y100" s="26">
        <f t="shared" si="12"/>
        <v>0</v>
      </c>
      <c r="Z100" s="26">
        <f t="shared" si="12"/>
        <v>0</v>
      </c>
      <c r="AA100" s="26">
        <f t="shared" si="12"/>
        <v>1394</v>
      </c>
      <c r="AB100" s="26">
        <f t="shared" si="12"/>
        <v>694</v>
      </c>
      <c r="AC100" s="26">
        <f t="shared" si="12"/>
        <v>0</v>
      </c>
      <c r="AD100" s="26">
        <f t="shared" si="12"/>
        <v>1050</v>
      </c>
      <c r="AE100" s="26">
        <f t="shared" si="12"/>
        <v>0</v>
      </c>
      <c r="AF100" s="33">
        <f t="shared" si="12"/>
        <v>5.1289772727272736</v>
      </c>
      <c r="AG100" s="33">
        <f t="shared" si="12"/>
        <v>0.06</v>
      </c>
    </row>
    <row r="101" spans="1:33" ht="15.75">
      <c r="A101" s="26"/>
      <c r="B101" s="26"/>
      <c r="C101" s="26"/>
      <c r="D101" s="26"/>
      <c r="E101" s="26"/>
      <c r="F101" s="26"/>
      <c r="G101" s="33"/>
      <c r="H101" s="26"/>
      <c r="I101" s="33"/>
      <c r="J101" s="33"/>
      <c r="K101" s="26"/>
      <c r="L101" s="34"/>
      <c r="M101" s="26"/>
      <c r="N101" s="33"/>
      <c r="O101" s="34"/>
      <c r="P101" s="35"/>
      <c r="Q101" s="26"/>
      <c r="R101" s="26"/>
      <c r="S101" s="26"/>
      <c r="T101" s="3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33"/>
      <c r="AG101" s="37"/>
    </row>
    <row r="102" spans="1:33" ht="15.75">
      <c r="G102" s="33"/>
      <c r="H102" s="26"/>
      <c r="I102" s="33"/>
      <c r="J102" s="33"/>
      <c r="K102" s="26"/>
      <c r="L102" s="34"/>
      <c r="M102" s="26"/>
      <c r="N102" s="33"/>
      <c r="O102" s="34"/>
      <c r="P102" s="35"/>
      <c r="Q102" s="26"/>
      <c r="R102" s="26"/>
      <c r="S102" s="26"/>
      <c r="T102" s="3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33"/>
      <c r="AG102" s="37"/>
    </row>
    <row r="103" spans="1:33" ht="15.75">
      <c r="A103" s="32" t="s">
        <v>63</v>
      </c>
      <c r="B103" s="32" t="s">
        <v>64</v>
      </c>
      <c r="C103" s="32" t="s">
        <v>65</v>
      </c>
      <c r="D103" s="32" t="s">
        <v>66</v>
      </c>
      <c r="E103" s="32" t="s">
        <v>67</v>
      </c>
      <c r="G103" s="33"/>
      <c r="H103" s="26"/>
      <c r="I103" s="33"/>
      <c r="J103" s="33"/>
      <c r="K103" s="26"/>
      <c r="L103" s="34"/>
      <c r="M103" s="26"/>
      <c r="N103" s="33"/>
      <c r="O103" s="34"/>
      <c r="P103" s="35"/>
      <c r="Q103" s="26"/>
      <c r="R103" s="26"/>
      <c r="S103" s="26"/>
      <c r="T103" s="3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33"/>
      <c r="AG103" s="37"/>
    </row>
    <row r="104" spans="1:33" ht="24.95" customHeight="1">
      <c r="A104" s="6" t="s">
        <v>25</v>
      </c>
      <c r="B104" s="7" t="s">
        <v>26</v>
      </c>
      <c r="C104" s="8">
        <v>13693.8</v>
      </c>
      <c r="D104" s="8"/>
      <c r="E104" s="2"/>
      <c r="P104" s="23"/>
      <c r="AG104" s="15"/>
    </row>
    <row r="105" spans="1:33" ht="24.95" customHeight="1">
      <c r="A105" s="6" t="s">
        <v>27</v>
      </c>
      <c r="B105" s="7" t="s">
        <v>28</v>
      </c>
      <c r="C105" s="30">
        <v>9959.1200000000008</v>
      </c>
      <c r="D105" s="6"/>
      <c r="E105" s="2"/>
      <c r="P105" s="23"/>
      <c r="AG105" s="15"/>
    </row>
    <row r="106" spans="1:33" ht="24.95" customHeight="1">
      <c r="A106" s="6" t="s">
        <v>29</v>
      </c>
      <c r="B106" s="7" t="s">
        <v>30</v>
      </c>
      <c r="C106" s="30">
        <v>16598.53</v>
      </c>
      <c r="D106" s="6"/>
      <c r="E106" s="2"/>
      <c r="P106" s="23"/>
      <c r="AG106" s="15"/>
    </row>
    <row r="107" spans="1:33" ht="24.95" customHeight="1">
      <c r="A107" s="6" t="s">
        <v>31</v>
      </c>
      <c r="B107" s="9" t="s">
        <v>26</v>
      </c>
      <c r="C107" s="8">
        <v>13693.8</v>
      </c>
      <c r="D107" s="8"/>
      <c r="E107" s="2"/>
      <c r="P107" s="23"/>
      <c r="AG107" s="15"/>
    </row>
    <row r="108" spans="1:33" ht="24.95" customHeight="1">
      <c r="A108" s="6" t="s">
        <v>32</v>
      </c>
      <c r="B108" s="9" t="s">
        <v>26</v>
      </c>
      <c r="C108" s="2">
        <v>0</v>
      </c>
      <c r="D108" s="2"/>
      <c r="E108" s="2"/>
      <c r="P108" s="23"/>
      <c r="AG108" s="15"/>
    </row>
    <row r="109" spans="1:33" ht="41.25" customHeight="1">
      <c r="A109" s="10" t="s">
        <v>62</v>
      </c>
      <c r="B109" s="7" t="s">
        <v>33</v>
      </c>
      <c r="C109" s="6">
        <v>145</v>
      </c>
      <c r="D109" s="6"/>
      <c r="E109" s="2"/>
      <c r="P109" s="23"/>
      <c r="AG109" s="15"/>
    </row>
    <row r="110" spans="1:33" ht="27.75" customHeight="1">
      <c r="A110" s="10" t="s">
        <v>59</v>
      </c>
      <c r="B110" s="7" t="s">
        <v>33</v>
      </c>
      <c r="C110" s="6">
        <v>79</v>
      </c>
      <c r="D110" s="6"/>
      <c r="E110" s="2"/>
      <c r="P110" s="23"/>
      <c r="AG110" s="15"/>
    </row>
    <row r="111" spans="1:33" ht="24.95" customHeight="1">
      <c r="A111" s="6" t="s">
        <v>58</v>
      </c>
      <c r="B111" s="7" t="s">
        <v>33</v>
      </c>
      <c r="C111" s="6">
        <v>145</v>
      </c>
      <c r="D111" s="6"/>
      <c r="E111" s="2"/>
      <c r="P111" s="23"/>
      <c r="AG111" s="15"/>
    </row>
    <row r="112" spans="1:33" ht="24.95" customHeight="1">
      <c r="A112" s="6" t="s">
        <v>57</v>
      </c>
      <c r="B112" s="9" t="s">
        <v>33</v>
      </c>
      <c r="C112" s="6">
        <v>79</v>
      </c>
      <c r="D112" s="6"/>
      <c r="E112" s="2"/>
      <c r="P112" s="23"/>
      <c r="AG112" s="15"/>
    </row>
    <row r="113" spans="1:33" ht="24.95" customHeight="1">
      <c r="A113" s="6" t="s">
        <v>34</v>
      </c>
      <c r="B113" s="9" t="s">
        <v>33</v>
      </c>
      <c r="C113" s="6">
        <v>1</v>
      </c>
      <c r="D113" s="6"/>
      <c r="E113" s="2"/>
      <c r="P113" s="23"/>
      <c r="AG113" s="15"/>
    </row>
    <row r="114" spans="1:33" ht="46.5" customHeight="1">
      <c r="A114" s="11" t="s">
        <v>35</v>
      </c>
      <c r="B114" s="9" t="s">
        <v>36</v>
      </c>
      <c r="C114" s="31">
        <v>79794</v>
      </c>
      <c r="D114" s="6"/>
      <c r="E114" s="2"/>
      <c r="P114" s="23"/>
      <c r="AG114" s="15"/>
    </row>
    <row r="115" spans="1:33" ht="24.95" customHeight="1">
      <c r="A115" s="6" t="s">
        <v>37</v>
      </c>
      <c r="B115" s="9" t="s">
        <v>33</v>
      </c>
      <c r="C115" s="6">
        <v>5</v>
      </c>
      <c r="D115" s="6"/>
      <c r="E115" s="6"/>
      <c r="P115" s="23"/>
      <c r="AG115" s="15"/>
    </row>
    <row r="116" spans="1:33" ht="24.95" customHeight="1">
      <c r="A116" s="6" t="s">
        <v>38</v>
      </c>
      <c r="B116" s="9" t="s">
        <v>33</v>
      </c>
      <c r="C116" s="6">
        <v>0</v>
      </c>
      <c r="D116" s="6"/>
      <c r="E116" s="6"/>
      <c r="P116" s="23"/>
      <c r="AG116" s="15"/>
    </row>
    <row r="117" spans="1:33" ht="24.95" customHeight="1">
      <c r="A117" s="6" t="s">
        <v>52</v>
      </c>
      <c r="B117" s="9" t="s">
        <v>33</v>
      </c>
      <c r="C117" s="6">
        <v>2</v>
      </c>
      <c r="D117" s="6"/>
      <c r="E117" s="2"/>
      <c r="P117" s="23"/>
      <c r="AG117" s="15"/>
    </row>
    <row r="118" spans="1:33" ht="24.95" customHeight="1">
      <c r="A118" s="6" t="s">
        <v>54</v>
      </c>
      <c r="B118" s="9" t="s">
        <v>33</v>
      </c>
      <c r="C118" s="6">
        <v>0</v>
      </c>
      <c r="D118" s="6"/>
      <c r="E118" s="2"/>
      <c r="P118" s="23"/>
      <c r="AG118" s="15"/>
    </row>
    <row r="119" spans="1:33" ht="24.95" customHeight="1">
      <c r="A119" s="6" t="s">
        <v>39</v>
      </c>
      <c r="B119" s="9" t="s">
        <v>36</v>
      </c>
      <c r="C119" s="6">
        <v>1394</v>
      </c>
      <c r="D119" s="6"/>
      <c r="E119" s="2"/>
      <c r="P119" s="23"/>
      <c r="AG119" s="15"/>
    </row>
    <row r="120" spans="1:33" ht="24.95" customHeight="1">
      <c r="A120" s="6" t="s">
        <v>40</v>
      </c>
      <c r="B120" s="9" t="s">
        <v>36</v>
      </c>
      <c r="C120" s="39">
        <v>694</v>
      </c>
      <c r="D120" s="6"/>
      <c r="E120" s="2"/>
      <c r="P120" s="23"/>
      <c r="AG120" s="15"/>
    </row>
    <row r="121" spans="1:33" ht="24.95" customHeight="1">
      <c r="A121" s="6" t="s">
        <v>41</v>
      </c>
      <c r="B121" s="9" t="s">
        <v>33</v>
      </c>
      <c r="C121" s="6">
        <v>0</v>
      </c>
      <c r="D121" s="6"/>
      <c r="E121" s="2"/>
      <c r="P121" s="23"/>
      <c r="AG121" s="15"/>
    </row>
    <row r="122" spans="1:33" ht="24.95" customHeight="1">
      <c r="A122" s="6" t="s">
        <v>49</v>
      </c>
      <c r="B122" s="9" t="s">
        <v>36</v>
      </c>
      <c r="C122" s="31">
        <v>1050</v>
      </c>
      <c r="D122" s="6"/>
      <c r="E122" s="2"/>
      <c r="P122" s="23"/>
      <c r="AG122" s="15"/>
    </row>
    <row r="123" spans="1:33" ht="24.95" customHeight="1">
      <c r="A123" s="6" t="s">
        <v>48</v>
      </c>
      <c r="B123" s="9" t="s">
        <v>56</v>
      </c>
      <c r="C123" s="6">
        <v>0</v>
      </c>
      <c r="D123" s="6"/>
      <c r="E123" s="6"/>
      <c r="P123" s="23"/>
      <c r="AG123" s="15"/>
    </row>
    <row r="124" spans="1:33" ht="24.95" customHeight="1">
      <c r="A124" s="6" t="s">
        <v>42</v>
      </c>
      <c r="B124" s="9" t="s">
        <v>50</v>
      </c>
      <c r="C124" s="6">
        <v>5.13</v>
      </c>
      <c r="D124" s="6"/>
      <c r="E124" s="2"/>
      <c r="P124" s="23"/>
      <c r="AG124" s="15"/>
    </row>
    <row r="125" spans="1:33" ht="24.95" customHeight="1">
      <c r="A125" s="6" t="s">
        <v>43</v>
      </c>
      <c r="B125" s="9" t="s">
        <v>50</v>
      </c>
      <c r="C125" s="6">
        <v>0.06</v>
      </c>
      <c r="D125" s="6"/>
      <c r="E125" s="2"/>
      <c r="P125" s="23"/>
      <c r="AG125" s="15"/>
    </row>
    <row r="126" spans="1:33" ht="15.75">
      <c r="P126" s="23"/>
      <c r="AG126" s="15"/>
    </row>
    <row r="127" spans="1:33" ht="15.75">
      <c r="P127" s="23"/>
      <c r="AG127" s="15"/>
    </row>
    <row r="128" spans="1:33" ht="15.75">
      <c r="P128" s="23"/>
      <c r="AG128" s="15"/>
    </row>
    <row r="129" spans="1:33" ht="15.75">
      <c r="A129" s="12" t="s">
        <v>0</v>
      </c>
      <c r="B129" s="12" t="s">
        <v>22</v>
      </c>
      <c r="C129" s="12" t="s">
        <v>23</v>
      </c>
      <c r="D129" s="12" t="s">
        <v>1</v>
      </c>
      <c r="P129" s="23"/>
      <c r="AG129" s="15"/>
    </row>
    <row r="130" spans="1:33" ht="15.75">
      <c r="A130" s="26"/>
      <c r="B130" s="26"/>
      <c r="C130" s="26"/>
      <c r="D130" s="33"/>
      <c r="P130" s="23"/>
      <c r="AG130" s="15"/>
    </row>
    <row r="131" spans="1:33" ht="15.75">
      <c r="A131" s="45" t="s">
        <v>70</v>
      </c>
      <c r="B131" s="46" t="s">
        <v>71</v>
      </c>
      <c r="C131" s="46" t="s">
        <v>68</v>
      </c>
      <c r="D131" s="33">
        <v>8.8446969696969691E-2</v>
      </c>
      <c r="P131" s="23"/>
      <c r="AG131" s="15"/>
    </row>
    <row r="132" spans="1:33" ht="15.75">
      <c r="A132" s="47"/>
      <c r="B132" s="48" t="s">
        <v>68</v>
      </c>
      <c r="C132" s="48" t="s">
        <v>72</v>
      </c>
      <c r="D132" s="33">
        <v>0.86534090909090911</v>
      </c>
      <c r="P132" s="23"/>
      <c r="AG132" s="15"/>
    </row>
    <row r="133" spans="1:33" ht="15.75">
      <c r="A133" s="45" t="s">
        <v>73</v>
      </c>
      <c r="B133" s="46" t="s">
        <v>70</v>
      </c>
      <c r="C133" s="46" t="s">
        <v>74</v>
      </c>
      <c r="D133" s="33">
        <v>0.23844696969696969</v>
      </c>
      <c r="P133" s="23"/>
      <c r="AG133" s="15"/>
    </row>
    <row r="134" spans="1:33" ht="15.75">
      <c r="A134" s="47"/>
      <c r="B134" s="48" t="s">
        <v>74</v>
      </c>
      <c r="C134" s="48" t="s">
        <v>68</v>
      </c>
      <c r="D134" s="33">
        <v>0.2109848484848485</v>
      </c>
      <c r="P134" s="23"/>
      <c r="AG134" s="15"/>
    </row>
    <row r="135" spans="1:33" ht="15.75">
      <c r="A135" s="45"/>
      <c r="B135" s="46" t="s">
        <v>68</v>
      </c>
      <c r="C135" s="46" t="s">
        <v>75</v>
      </c>
      <c r="D135" s="33">
        <v>8.1250000000000003E-2</v>
      </c>
      <c r="P135" s="23"/>
      <c r="AG135" s="15"/>
    </row>
    <row r="136" spans="1:33" ht="15.75">
      <c r="A136" s="50"/>
      <c r="B136" s="51" t="s">
        <v>75</v>
      </c>
      <c r="C136" s="51" t="s">
        <v>70</v>
      </c>
      <c r="D136" s="33">
        <v>0.125</v>
      </c>
      <c r="P136" s="23"/>
      <c r="AG136" s="15"/>
    </row>
    <row r="137" spans="1:33" ht="15.75">
      <c r="A137" s="52"/>
      <c r="B137" s="53"/>
      <c r="C137" s="53"/>
      <c r="D137" s="33"/>
      <c r="P137" s="23"/>
      <c r="AG137" s="15"/>
    </row>
    <row r="138" spans="1:33" ht="15.75">
      <c r="A138" s="50"/>
      <c r="B138" s="51"/>
      <c r="C138" s="51"/>
      <c r="D138" s="33"/>
      <c r="P138" s="23"/>
      <c r="AG138" s="15"/>
    </row>
    <row r="139" spans="1:33" ht="15.75">
      <c r="A139" s="45" t="s">
        <v>76</v>
      </c>
      <c r="B139" s="46" t="s">
        <v>77</v>
      </c>
      <c r="C139" s="46" t="s">
        <v>78</v>
      </c>
      <c r="D139" s="33">
        <v>5.3219696969696972E-2</v>
      </c>
      <c r="P139" s="23"/>
      <c r="AG139" s="15"/>
    </row>
    <row r="140" spans="1:33" ht="15.75">
      <c r="A140" s="47"/>
      <c r="B140" s="48" t="s">
        <v>78</v>
      </c>
      <c r="C140" s="48" t="s">
        <v>79</v>
      </c>
      <c r="D140" s="33">
        <v>2.4810606060606061E-2</v>
      </c>
      <c r="P140" s="23"/>
      <c r="AG140" s="15"/>
    </row>
    <row r="141" spans="1:33" ht="15.75">
      <c r="A141" s="45"/>
      <c r="B141" s="46" t="s">
        <v>79</v>
      </c>
      <c r="C141" s="46" t="s">
        <v>80</v>
      </c>
      <c r="D141" s="33">
        <v>2.9166666666666667E-2</v>
      </c>
      <c r="P141" s="23"/>
      <c r="AG141" s="15"/>
    </row>
    <row r="142" spans="1:33" ht="15.75">
      <c r="A142" s="47"/>
      <c r="B142" s="48" t="s">
        <v>80</v>
      </c>
      <c r="C142" s="48" t="s">
        <v>81</v>
      </c>
      <c r="D142" s="33">
        <v>1.3446969696969697E-2</v>
      </c>
      <c r="P142" s="23"/>
      <c r="AG142" s="15"/>
    </row>
    <row r="143" spans="1:33" ht="15.75">
      <c r="A143" s="45"/>
      <c r="B143" s="46" t="s">
        <v>81</v>
      </c>
      <c r="C143" s="46" t="s">
        <v>82</v>
      </c>
      <c r="D143" s="33">
        <v>4.2045454545454546E-2</v>
      </c>
      <c r="P143" s="23"/>
      <c r="AG143" s="15"/>
    </row>
    <row r="144" spans="1:33" ht="15.75">
      <c r="A144" s="47"/>
      <c r="B144" s="48" t="s">
        <v>82</v>
      </c>
      <c r="C144" s="48" t="s">
        <v>83</v>
      </c>
      <c r="D144" s="33">
        <v>5.5492424242424246E-2</v>
      </c>
      <c r="P144" s="23"/>
      <c r="AG144" s="15"/>
    </row>
    <row r="145" spans="1:33">
      <c r="A145" s="45"/>
      <c r="B145" s="46" t="s">
        <v>83</v>
      </c>
      <c r="C145" s="46" t="s">
        <v>84</v>
      </c>
      <c r="D145" s="33">
        <v>3.8257575757575754E-2</v>
      </c>
      <c r="AG145" s="15"/>
    </row>
    <row r="146" spans="1:33">
      <c r="A146" s="47"/>
      <c r="B146" s="48" t="s">
        <v>84</v>
      </c>
      <c r="C146" s="48" t="s">
        <v>85</v>
      </c>
      <c r="D146" s="33">
        <v>1.7803030303030303E-2</v>
      </c>
      <c r="AG146" s="15"/>
    </row>
    <row r="147" spans="1:33">
      <c r="A147" s="45"/>
      <c r="B147" s="46" t="s">
        <v>85</v>
      </c>
      <c r="C147" s="46" t="s">
        <v>86</v>
      </c>
      <c r="D147" s="33">
        <v>5.7954545454545453E-2</v>
      </c>
      <c r="AG147" s="15"/>
    </row>
    <row r="148" spans="1:33">
      <c r="A148" s="47"/>
      <c r="B148" s="48" t="s">
        <v>86</v>
      </c>
      <c r="C148" s="48" t="s">
        <v>87</v>
      </c>
      <c r="D148" s="33">
        <v>5.2651515151515151E-2</v>
      </c>
      <c r="AG148" s="15"/>
    </row>
    <row r="149" spans="1:33">
      <c r="A149" s="45"/>
      <c r="B149" s="46" t="s">
        <v>87</v>
      </c>
      <c r="C149" s="46" t="s">
        <v>88</v>
      </c>
      <c r="D149" s="33">
        <v>1.5340909090909091E-2</v>
      </c>
      <c r="AG149" s="15"/>
    </row>
    <row r="150" spans="1:33">
      <c r="A150" s="47"/>
      <c r="B150" s="48" t="s">
        <v>89</v>
      </c>
      <c r="C150" s="48" t="s">
        <v>90</v>
      </c>
      <c r="D150" s="33">
        <v>4.6022727272727271E-2</v>
      </c>
      <c r="AG150" s="15"/>
    </row>
    <row r="151" spans="1:33">
      <c r="A151" s="45"/>
      <c r="B151" s="46" t="s">
        <v>91</v>
      </c>
      <c r="C151" s="46" t="s">
        <v>92</v>
      </c>
      <c r="D151" s="33">
        <v>4.7727272727272729E-2</v>
      </c>
      <c r="AG151" s="15"/>
    </row>
    <row r="152" spans="1:33">
      <c r="A152" s="47"/>
      <c r="B152" s="48" t="s">
        <v>92</v>
      </c>
      <c r="C152" s="48" t="s">
        <v>91</v>
      </c>
      <c r="D152" s="33">
        <v>4.3181818181818182E-2</v>
      </c>
      <c r="AG152" s="15"/>
    </row>
    <row r="153" spans="1:33">
      <c r="A153" s="45" t="s">
        <v>91</v>
      </c>
      <c r="B153" s="46" t="s">
        <v>91</v>
      </c>
      <c r="C153" s="46" t="s">
        <v>93</v>
      </c>
      <c r="D153" s="33">
        <v>0.47973484848484849</v>
      </c>
      <c r="AG153" s="15"/>
    </row>
    <row r="154" spans="1:33">
      <c r="A154" s="47"/>
      <c r="B154" s="48" t="s">
        <v>93</v>
      </c>
      <c r="C154" s="48" t="s">
        <v>94</v>
      </c>
      <c r="D154" s="33">
        <v>0.38068181818181818</v>
      </c>
      <c r="AG154" s="15"/>
    </row>
    <row r="155" spans="1:33">
      <c r="A155" s="45"/>
      <c r="B155" s="46" t="s">
        <v>94</v>
      </c>
      <c r="C155" s="46" t="s">
        <v>95</v>
      </c>
      <c r="D155" s="33">
        <v>0.40549242424242427</v>
      </c>
      <c r="AG155" s="15"/>
    </row>
    <row r="156" spans="1:33">
      <c r="A156" s="47"/>
      <c r="B156" s="48" t="s">
        <v>95</v>
      </c>
      <c r="C156" s="48" t="s">
        <v>95</v>
      </c>
      <c r="D156" s="33">
        <v>0.10303030303030303</v>
      </c>
      <c r="AG156" s="15"/>
    </row>
    <row r="157" spans="1:33">
      <c r="A157" s="45"/>
      <c r="B157" s="46" t="s">
        <v>95</v>
      </c>
      <c r="C157" s="46" t="s">
        <v>96</v>
      </c>
      <c r="D157" s="33">
        <v>5.6060606060606061E-2</v>
      </c>
      <c r="AG157" s="15"/>
    </row>
    <row r="158" spans="1:33">
      <c r="A158" s="47"/>
      <c r="B158" s="48" t="s">
        <v>96</v>
      </c>
      <c r="C158" s="48" t="s">
        <v>97</v>
      </c>
      <c r="D158" s="33">
        <v>0.15738636363636363</v>
      </c>
      <c r="AG158" s="15"/>
    </row>
    <row r="159" spans="1:33">
      <c r="A159" s="45"/>
      <c r="B159" s="46" t="s">
        <v>97</v>
      </c>
      <c r="C159" s="46" t="s">
        <v>98</v>
      </c>
      <c r="D159" s="33">
        <v>0.18333333333333332</v>
      </c>
      <c r="AG159" s="15"/>
    </row>
    <row r="160" spans="1:33" ht="15.75">
      <c r="A160" s="50"/>
      <c r="B160" s="51" t="s">
        <v>98</v>
      </c>
      <c r="C160" s="51" t="s">
        <v>99</v>
      </c>
      <c r="D160" s="33">
        <v>0.19659090909090909</v>
      </c>
      <c r="AG160" s="15"/>
    </row>
    <row r="161" spans="1:33" ht="15.75">
      <c r="A161" s="52"/>
      <c r="B161" s="53"/>
      <c r="C161" s="53"/>
      <c r="D161" s="33"/>
      <c r="AG161" s="15"/>
    </row>
    <row r="162" spans="1:33" ht="15.75">
      <c r="A162" s="50"/>
      <c r="B162" s="51"/>
      <c r="C162" s="51"/>
      <c r="D162" s="33"/>
      <c r="AG162" s="15"/>
    </row>
    <row r="163" spans="1:33">
      <c r="A163" s="45" t="s">
        <v>100</v>
      </c>
      <c r="B163" s="46" t="s">
        <v>101</v>
      </c>
      <c r="C163" s="46" t="s">
        <v>102</v>
      </c>
      <c r="D163" s="33">
        <v>2.8977272727272727E-2</v>
      </c>
      <c r="AG163" s="15"/>
    </row>
    <row r="164" spans="1:33">
      <c r="A164" s="47"/>
      <c r="B164" s="48" t="s">
        <v>101</v>
      </c>
      <c r="C164" s="48" t="s">
        <v>102</v>
      </c>
      <c r="D164" s="33">
        <v>2.9166666666666667E-2</v>
      </c>
      <c r="AG164" s="15"/>
    </row>
    <row r="165" spans="1:33">
      <c r="A165" s="45"/>
      <c r="B165" s="46" t="s">
        <v>103</v>
      </c>
      <c r="C165" s="46" t="s">
        <v>104</v>
      </c>
      <c r="D165" s="33">
        <v>2.1590909090909091E-2</v>
      </c>
      <c r="AG165" s="15"/>
    </row>
    <row r="166" spans="1:33">
      <c r="A166" s="47" t="s">
        <v>104</v>
      </c>
      <c r="B166" s="48" t="s">
        <v>100</v>
      </c>
      <c r="C166" s="48" t="s">
        <v>105</v>
      </c>
      <c r="D166" s="33">
        <v>0.11571969696969697</v>
      </c>
      <c r="AG166" s="15"/>
    </row>
    <row r="167" spans="1:33">
      <c r="A167" s="45"/>
      <c r="B167" s="46" t="s">
        <v>105</v>
      </c>
      <c r="C167" s="46" t="s">
        <v>104</v>
      </c>
      <c r="D167" s="33">
        <v>0.11590909090909091</v>
      </c>
      <c r="AG167" s="15"/>
    </row>
    <row r="168" spans="1:33">
      <c r="A168" s="47"/>
      <c r="B168" s="48" t="s">
        <v>104</v>
      </c>
      <c r="C168" s="48" t="s">
        <v>100</v>
      </c>
      <c r="D168" s="33">
        <v>0.13011363636363638</v>
      </c>
      <c r="AG168" s="15"/>
    </row>
    <row r="169" spans="1:33">
      <c r="A169" s="45"/>
      <c r="B169" s="46" t="s">
        <v>104</v>
      </c>
      <c r="C169" s="46" t="s">
        <v>44</v>
      </c>
      <c r="D169" s="33">
        <v>5.3219696969696972E-2</v>
      </c>
      <c r="AG169" s="15"/>
    </row>
    <row r="170" spans="1:33" ht="15.75">
      <c r="A170" s="50" t="s">
        <v>105</v>
      </c>
      <c r="B170" s="51" t="s">
        <v>104</v>
      </c>
      <c r="C170" s="51" t="s">
        <v>44</v>
      </c>
      <c r="D170" s="33">
        <v>2.6325757575757575E-2</v>
      </c>
      <c r="AG170" s="15"/>
    </row>
    <row r="171" spans="1:33" ht="15.75">
      <c r="A171" s="52"/>
      <c r="B171" s="53"/>
      <c r="C171" s="53"/>
      <c r="D171" s="33"/>
      <c r="AG171" s="15"/>
    </row>
    <row r="172" spans="1:33" ht="15.75">
      <c r="A172" s="50"/>
      <c r="B172" s="51"/>
      <c r="C172" s="51"/>
      <c r="D172" s="33"/>
      <c r="AG172" s="15"/>
    </row>
    <row r="173" spans="1:33">
      <c r="A173" s="45" t="s">
        <v>106</v>
      </c>
      <c r="B173" s="46" t="s">
        <v>107</v>
      </c>
      <c r="C173" s="46" t="s">
        <v>44</v>
      </c>
      <c r="D173" s="33">
        <v>5.6250000000000001E-2</v>
      </c>
      <c r="AG173" s="15"/>
    </row>
    <row r="174" spans="1:33">
      <c r="A174" s="47"/>
      <c r="B174" s="48" t="s">
        <v>107</v>
      </c>
      <c r="C174" s="48" t="s">
        <v>108</v>
      </c>
      <c r="D174" s="33">
        <v>0.23484848484848486</v>
      </c>
      <c r="AG174" s="15"/>
    </row>
    <row r="175" spans="1:33">
      <c r="A175" s="45"/>
      <c r="B175" s="46" t="s">
        <v>108</v>
      </c>
      <c r="C175" s="46" t="s">
        <v>107</v>
      </c>
      <c r="D175" s="33">
        <v>8.7878787878787876E-2</v>
      </c>
      <c r="AG175" s="15"/>
    </row>
    <row r="176" spans="1:33">
      <c r="A176" s="47" t="s">
        <v>108</v>
      </c>
      <c r="B176" s="48" t="s">
        <v>106</v>
      </c>
      <c r="C176" s="48" t="s">
        <v>108</v>
      </c>
      <c r="D176" s="33">
        <v>0.1409090909090909</v>
      </c>
      <c r="AG176" s="15"/>
    </row>
    <row r="177" spans="1:33">
      <c r="A177" s="45"/>
      <c r="B177" s="46" t="s">
        <v>108</v>
      </c>
      <c r="C177" s="46" t="s">
        <v>108</v>
      </c>
      <c r="D177" s="33">
        <v>0.15265151515151515</v>
      </c>
      <c r="AG177" s="15"/>
    </row>
    <row r="178" spans="1:33">
      <c r="A178" s="47"/>
      <c r="B178" s="48" t="s">
        <v>108</v>
      </c>
      <c r="C178" s="48" t="s">
        <v>108</v>
      </c>
      <c r="D178" s="33">
        <v>0.17765151515151514</v>
      </c>
      <c r="AG178" s="15"/>
    </row>
    <row r="179" spans="1:33">
      <c r="A179" s="45" t="s">
        <v>109</v>
      </c>
      <c r="B179" s="46" t="s">
        <v>107</v>
      </c>
      <c r="C179" s="46" t="s">
        <v>110</v>
      </c>
      <c r="D179" s="33">
        <v>4.6969696969696967E-2</v>
      </c>
      <c r="AG179" s="15"/>
    </row>
    <row r="180" spans="1:33">
      <c r="A180" s="47"/>
      <c r="B180" s="48" t="s">
        <v>110</v>
      </c>
      <c r="C180" s="48" t="s">
        <v>44</v>
      </c>
      <c r="D180" s="33">
        <v>5.113636363636364E-2</v>
      </c>
      <c r="AG180" s="15"/>
    </row>
    <row r="181" spans="1:33">
      <c r="A181" s="45" t="s">
        <v>110</v>
      </c>
      <c r="B181" s="46" t="s">
        <v>109</v>
      </c>
      <c r="C181" s="46" t="s">
        <v>44</v>
      </c>
      <c r="D181" s="33">
        <v>8.5227272727272721E-2</v>
      </c>
      <c r="AG181" s="15"/>
    </row>
    <row r="182" spans="1:33">
      <c r="A182" s="47" t="s">
        <v>111</v>
      </c>
      <c r="B182" s="48" t="s">
        <v>107</v>
      </c>
      <c r="C182" s="48" t="s">
        <v>44</v>
      </c>
      <c r="D182" s="33">
        <v>6.363636363636363E-2</v>
      </c>
      <c r="AG182" s="15"/>
    </row>
    <row r="183" spans="1:33">
      <c r="A183" s="45" t="s">
        <v>112</v>
      </c>
      <c r="B183" s="46" t="s">
        <v>107</v>
      </c>
      <c r="C183" s="46" t="s">
        <v>113</v>
      </c>
      <c r="D183" s="33">
        <v>3.6363636363636362E-2</v>
      </c>
      <c r="AG183" s="15"/>
    </row>
    <row r="184" spans="1:33">
      <c r="A184" s="47" t="s">
        <v>113</v>
      </c>
      <c r="B184" s="48" t="s">
        <v>112</v>
      </c>
      <c r="C184" s="48" t="s">
        <v>114</v>
      </c>
      <c r="D184" s="33">
        <v>0.15776515151515152</v>
      </c>
      <c r="AG184" s="15"/>
    </row>
    <row r="185" spans="1:33">
      <c r="A185" s="45"/>
      <c r="B185" s="46" t="s">
        <v>112</v>
      </c>
      <c r="C185" s="46" t="s">
        <v>115</v>
      </c>
      <c r="D185" s="33">
        <v>0.11306818181818182</v>
      </c>
      <c r="AG185" s="15"/>
    </row>
    <row r="186" spans="1:33">
      <c r="A186" s="47" t="s">
        <v>115</v>
      </c>
      <c r="B186" s="48" t="s">
        <v>107</v>
      </c>
      <c r="C186" s="48" t="s">
        <v>113</v>
      </c>
      <c r="D186" s="33">
        <v>2.5000000000000001E-2</v>
      </c>
      <c r="AG186" s="15"/>
    </row>
    <row r="187" spans="1:33" ht="15.75">
      <c r="A187" s="54"/>
      <c r="B187" s="55" t="s">
        <v>113</v>
      </c>
      <c r="C187" s="55" t="s">
        <v>44</v>
      </c>
      <c r="D187" s="33">
        <v>9.4507575757575762E-2</v>
      </c>
      <c r="AG187" s="15"/>
    </row>
    <row r="188" spans="1:33" ht="15.75">
      <c r="A188" s="52"/>
      <c r="B188" s="53"/>
      <c r="C188" s="53"/>
      <c r="D188" s="33"/>
      <c r="AG188" s="15"/>
    </row>
    <row r="189" spans="1:33" ht="15.75">
      <c r="A189" s="54"/>
      <c r="B189" s="55"/>
      <c r="C189" s="55"/>
      <c r="D189" s="33"/>
      <c r="AG189" s="15"/>
    </row>
    <row r="190" spans="1:33">
      <c r="A190" s="47" t="s">
        <v>116</v>
      </c>
      <c r="B190" s="48" t="s">
        <v>117</v>
      </c>
      <c r="C190" s="48" t="s">
        <v>118</v>
      </c>
      <c r="D190" s="33">
        <v>0.13825757575757575</v>
      </c>
      <c r="AG190" s="15"/>
    </row>
    <row r="191" spans="1:33">
      <c r="A191" s="45"/>
      <c r="B191" s="46" t="s">
        <v>118</v>
      </c>
      <c r="C191" s="46" t="s">
        <v>118</v>
      </c>
      <c r="D191" s="33">
        <v>9.7537878787878785E-2</v>
      </c>
      <c r="AG191" s="15"/>
    </row>
    <row r="192" spans="1:33">
      <c r="A192" s="47"/>
      <c r="B192" s="48" t="s">
        <v>118</v>
      </c>
      <c r="C192" s="48" t="s">
        <v>119</v>
      </c>
      <c r="D192" s="33">
        <v>9.7537878787878785E-2</v>
      </c>
      <c r="AG192" s="15"/>
    </row>
    <row r="193" spans="1:33">
      <c r="A193" s="45"/>
      <c r="B193" s="46" t="s">
        <v>119</v>
      </c>
      <c r="C193" s="46" t="s">
        <v>120</v>
      </c>
      <c r="D193" s="33">
        <v>0.12916666666666668</v>
      </c>
      <c r="AG193" s="15"/>
    </row>
    <row r="194" spans="1:33">
      <c r="A194" s="47"/>
      <c r="B194" s="48" t="s">
        <v>120</v>
      </c>
      <c r="C194" s="48" t="s">
        <v>119</v>
      </c>
      <c r="D194" s="33">
        <v>8.8636363636363638E-2</v>
      </c>
      <c r="AG194" s="15"/>
    </row>
    <row r="195" spans="1:33">
      <c r="A195" s="45" t="s">
        <v>121</v>
      </c>
      <c r="B195" s="46" t="s">
        <v>119</v>
      </c>
      <c r="C195" s="46" t="s">
        <v>118</v>
      </c>
      <c r="D195" s="33">
        <v>0.24772727272727274</v>
      </c>
      <c r="AG195" s="15"/>
    </row>
    <row r="196" spans="1:33">
      <c r="A196" s="47"/>
      <c r="B196" s="48" t="s">
        <v>122</v>
      </c>
      <c r="C196" s="48" t="s">
        <v>123</v>
      </c>
      <c r="D196" s="33">
        <v>0.21609848484848485</v>
      </c>
      <c r="AG196" s="15"/>
    </row>
    <row r="197" spans="1:33">
      <c r="A197" s="45" t="s">
        <v>118</v>
      </c>
      <c r="B197" s="46" t="s">
        <v>116</v>
      </c>
      <c r="C197" s="46" t="s">
        <v>124</v>
      </c>
      <c r="D197" s="33">
        <v>8.1060606060606055E-2</v>
      </c>
      <c r="AG197" s="15"/>
    </row>
    <row r="198" spans="1:33">
      <c r="A198" s="47"/>
      <c r="B198" s="48" t="s">
        <v>125</v>
      </c>
      <c r="C198" s="48" t="s">
        <v>116</v>
      </c>
      <c r="D198" s="33">
        <v>1.1742424242424242E-2</v>
      </c>
      <c r="AG198" s="15"/>
    </row>
    <row r="199" spans="1:33">
      <c r="A199" s="45"/>
      <c r="B199" s="46" t="s">
        <v>116</v>
      </c>
      <c r="C199" s="46" t="s">
        <v>126</v>
      </c>
      <c r="D199" s="33">
        <v>6.458333333333334E-2</v>
      </c>
      <c r="AG199" s="15"/>
    </row>
    <row r="200" spans="1:33">
      <c r="A200" s="47"/>
      <c r="B200" s="48" t="s">
        <v>126</v>
      </c>
      <c r="C200" s="48" t="s">
        <v>123</v>
      </c>
      <c r="D200" s="33">
        <v>0.10037878787878787</v>
      </c>
      <c r="AG200" s="15"/>
    </row>
    <row r="201" spans="1:33">
      <c r="A201" s="45"/>
      <c r="B201" s="46" t="s">
        <v>123</v>
      </c>
      <c r="C201" s="46" t="s">
        <v>127</v>
      </c>
      <c r="D201" s="33">
        <v>0.15303030303030302</v>
      </c>
      <c r="AG201" s="15"/>
    </row>
    <row r="202" spans="1:33">
      <c r="A202" s="47"/>
      <c r="B202" s="48" t="s">
        <v>128</v>
      </c>
      <c r="C202" s="48" t="s">
        <v>129</v>
      </c>
      <c r="D202" s="33">
        <v>7.1780303030303028E-2</v>
      </c>
      <c r="AG202" s="15"/>
    </row>
    <row r="203" spans="1:33">
      <c r="A203" s="45"/>
      <c r="B203" s="46" t="s">
        <v>129</v>
      </c>
      <c r="C203" s="46" t="s">
        <v>130</v>
      </c>
      <c r="D203" s="33">
        <v>9.8863636363636362E-2</v>
      </c>
      <c r="AG203" s="15"/>
    </row>
    <row r="204" spans="1:33">
      <c r="A204" s="47" t="s">
        <v>125</v>
      </c>
      <c r="B204" s="48" t="s">
        <v>118</v>
      </c>
      <c r="C204" s="48" t="s">
        <v>44</v>
      </c>
      <c r="D204" s="33">
        <v>4.9621212121212122E-2</v>
      </c>
      <c r="AG204" s="15"/>
    </row>
    <row r="205" spans="1:33">
      <c r="A205" s="45" t="s">
        <v>131</v>
      </c>
      <c r="B205" s="46" t="s">
        <v>116</v>
      </c>
      <c r="C205" s="46" t="s">
        <v>132</v>
      </c>
      <c r="D205" s="33">
        <v>6.7234848484848481E-2</v>
      </c>
      <c r="AG205" s="15"/>
    </row>
    <row r="206" spans="1:33">
      <c r="A206" s="47"/>
      <c r="B206" s="48" t="s">
        <v>132</v>
      </c>
      <c r="C206" s="48" t="s">
        <v>133</v>
      </c>
      <c r="D206" s="33">
        <v>4.3560606060606064E-2</v>
      </c>
      <c r="AG206" s="15"/>
    </row>
    <row r="207" spans="1:33">
      <c r="A207" s="45"/>
      <c r="B207" s="46" t="s">
        <v>133</v>
      </c>
      <c r="C207" s="46" t="s">
        <v>44</v>
      </c>
      <c r="D207" s="33">
        <v>4.8863636363636366E-2</v>
      </c>
      <c r="AG207" s="15"/>
    </row>
    <row r="208" spans="1:33">
      <c r="A208" s="47" t="s">
        <v>132</v>
      </c>
      <c r="B208" s="48" t="s">
        <v>131</v>
      </c>
      <c r="C208" s="48" t="s">
        <v>44</v>
      </c>
      <c r="D208" s="33">
        <v>5.3409090909090906E-2</v>
      </c>
      <c r="AG208" s="15"/>
    </row>
    <row r="209" spans="1:33">
      <c r="A209" s="45" t="s">
        <v>134</v>
      </c>
      <c r="B209" s="46" t="s">
        <v>131</v>
      </c>
      <c r="C209" s="46" t="s">
        <v>44</v>
      </c>
      <c r="D209" s="33">
        <v>5.3219696969696972E-2</v>
      </c>
      <c r="AG209" s="15"/>
    </row>
    <row r="210" spans="1:33">
      <c r="A210" s="47" t="s">
        <v>119</v>
      </c>
      <c r="B210" s="48" t="s">
        <v>116</v>
      </c>
      <c r="C210" s="48" t="s">
        <v>127</v>
      </c>
      <c r="D210" s="33">
        <v>0.21268939393939393</v>
      </c>
      <c r="AG210" s="15"/>
    </row>
    <row r="211" spans="1:33">
      <c r="A211" s="45"/>
      <c r="B211" s="46" t="s">
        <v>121</v>
      </c>
      <c r="C211" s="46" t="s">
        <v>135</v>
      </c>
      <c r="D211" s="33">
        <v>8.371212121212121E-2</v>
      </c>
      <c r="AG211" s="15"/>
    </row>
    <row r="212" spans="1:33">
      <c r="A212" s="56"/>
      <c r="B212" s="57"/>
      <c r="C212" s="57"/>
      <c r="D212" s="33"/>
      <c r="AG212" s="15"/>
    </row>
    <row r="213" spans="1:33">
      <c r="A213" s="45"/>
      <c r="B213" s="46"/>
      <c r="C213" s="46"/>
      <c r="D213" s="33"/>
      <c r="AG213" s="15"/>
    </row>
    <row r="214" spans="1:33">
      <c r="A214" s="47" t="s">
        <v>136</v>
      </c>
      <c r="B214" s="48" t="s">
        <v>137</v>
      </c>
      <c r="C214" s="48" t="s">
        <v>138</v>
      </c>
      <c r="D214" s="33">
        <v>0.36496212121212124</v>
      </c>
      <c r="AG214" s="15"/>
    </row>
    <row r="215" spans="1:33">
      <c r="A215" s="45"/>
      <c r="B215" s="46" t="s">
        <v>138</v>
      </c>
      <c r="C215" s="46" t="s">
        <v>139</v>
      </c>
      <c r="D215" s="33">
        <v>0.15189393939393939</v>
      </c>
      <c r="AG215" s="15"/>
    </row>
    <row r="216" spans="1:33">
      <c r="A216" s="47"/>
      <c r="B216" s="48" t="s">
        <v>140</v>
      </c>
      <c r="C216" s="48" t="s">
        <v>141</v>
      </c>
      <c r="D216" s="33">
        <v>0.14393939393939395</v>
      </c>
      <c r="AG216" s="15"/>
    </row>
    <row r="217" spans="1:33">
      <c r="A217" s="45" t="s">
        <v>138</v>
      </c>
      <c r="B217" s="46" t="s">
        <v>136</v>
      </c>
      <c r="C217" s="46" t="s">
        <v>44</v>
      </c>
      <c r="D217" s="33">
        <v>0.1215909090909091</v>
      </c>
      <c r="AG217" s="15"/>
    </row>
    <row r="218" spans="1:33">
      <c r="A218" s="47" t="s">
        <v>142</v>
      </c>
      <c r="B218" s="48" t="s">
        <v>136</v>
      </c>
      <c r="C218" s="48" t="s">
        <v>143</v>
      </c>
      <c r="D218" s="33">
        <v>0.17613636363636365</v>
      </c>
      <c r="AG218" s="15"/>
    </row>
    <row r="219" spans="1:33">
      <c r="A219" s="45"/>
      <c r="B219" s="46" t="s">
        <v>143</v>
      </c>
      <c r="C219" s="46" t="s">
        <v>44</v>
      </c>
      <c r="D219" s="33">
        <v>2.9734848484848486E-2</v>
      </c>
      <c r="AG219" s="15"/>
    </row>
    <row r="220" spans="1:33">
      <c r="A220" s="47" t="s">
        <v>144</v>
      </c>
      <c r="B220" s="48" t="s">
        <v>141</v>
      </c>
      <c r="C220" s="48" t="s">
        <v>143</v>
      </c>
      <c r="D220" s="33">
        <v>0.2</v>
      </c>
      <c r="AG220" s="15"/>
    </row>
    <row r="221" spans="1:33">
      <c r="A221" s="45"/>
      <c r="B221" s="46" t="s">
        <v>143</v>
      </c>
      <c r="C221" s="46" t="s">
        <v>44</v>
      </c>
      <c r="D221" s="33">
        <v>3.2196969696969696E-2</v>
      </c>
      <c r="AG221" s="15"/>
    </row>
    <row r="222" spans="1:33">
      <c r="A222" s="47" t="s">
        <v>143</v>
      </c>
      <c r="B222" s="48" t="s">
        <v>144</v>
      </c>
      <c r="C222" s="48" t="s">
        <v>140</v>
      </c>
      <c r="D222" s="33">
        <v>7.1022727272727279E-2</v>
      </c>
      <c r="AG222" s="15"/>
    </row>
    <row r="223" spans="1:33">
      <c r="A223" s="45"/>
      <c r="B223" s="46" t="s">
        <v>140</v>
      </c>
      <c r="C223" s="46" t="s">
        <v>44</v>
      </c>
      <c r="D223" s="33">
        <v>4.8863636363636366E-2</v>
      </c>
      <c r="AG223" s="15"/>
    </row>
    <row r="224" spans="1:33">
      <c r="A224" s="26"/>
      <c r="B224" s="26"/>
      <c r="C224" s="26"/>
      <c r="D224" s="33"/>
      <c r="AG224" s="15"/>
    </row>
    <row r="225" spans="1:33">
      <c r="A225" s="26"/>
      <c r="B225" s="26"/>
      <c r="C225" s="26"/>
      <c r="D225" s="33"/>
      <c r="AG225" s="15"/>
    </row>
    <row r="226" spans="1:33">
      <c r="A226" s="26"/>
      <c r="B226" s="26"/>
      <c r="C226" s="26"/>
      <c r="D226" s="33">
        <v>9.7028409090909076</v>
      </c>
      <c r="AG226" s="15"/>
    </row>
    <row r="227" spans="1:33">
      <c r="A227" s="26"/>
      <c r="B227" s="26"/>
      <c r="C227" s="26"/>
      <c r="D227" s="33"/>
      <c r="AG227" s="15"/>
    </row>
    <row r="228" spans="1:33">
      <c r="A228" s="26"/>
      <c r="B228" s="26"/>
      <c r="C228" s="26"/>
      <c r="D228" s="33"/>
      <c r="AG228" s="15"/>
    </row>
    <row r="229" spans="1:33">
      <c r="A229" s="26"/>
      <c r="B229" s="26"/>
      <c r="C229" s="26"/>
      <c r="D229" s="33"/>
      <c r="AG229" s="15"/>
    </row>
    <row r="230" spans="1:33">
      <c r="A230" s="26"/>
      <c r="B230" s="26"/>
      <c r="C230" s="26"/>
      <c r="D230" s="33"/>
      <c r="AG230" s="15"/>
    </row>
    <row r="231" spans="1:33" ht="15.75">
      <c r="A231" s="27"/>
      <c r="B231" s="26"/>
      <c r="C231" s="26"/>
      <c r="D231" s="33"/>
      <c r="AG231" s="15"/>
    </row>
    <row r="232" spans="1:33">
      <c r="A232" s="26"/>
      <c r="B232" s="26"/>
      <c r="C232" s="26"/>
      <c r="D232" s="33"/>
      <c r="AG232" s="15"/>
    </row>
    <row r="233" spans="1:33">
      <c r="A233" s="26"/>
      <c r="B233" s="26"/>
      <c r="C233" s="26"/>
      <c r="D233" s="33"/>
      <c r="AG233" s="15"/>
    </row>
    <row r="234" spans="1:33">
      <c r="A234" s="26"/>
      <c r="B234" s="26"/>
      <c r="C234" s="26"/>
      <c r="D234" s="33"/>
      <c r="AG234" s="15"/>
    </row>
    <row r="235" spans="1:33">
      <c r="A235" s="26"/>
      <c r="B235" s="26"/>
      <c r="C235" s="26"/>
      <c r="D235" s="33"/>
      <c r="AG235" s="15"/>
    </row>
    <row r="236" spans="1:33">
      <c r="A236" s="26"/>
      <c r="B236" s="26"/>
      <c r="C236" s="26"/>
      <c r="D236" s="33"/>
      <c r="AG236" s="15"/>
    </row>
    <row r="237" spans="1:33">
      <c r="A237" s="26"/>
      <c r="B237" s="26"/>
      <c r="C237" s="26"/>
      <c r="D237" s="33"/>
      <c r="AG237" s="15"/>
    </row>
    <row r="238" spans="1:33">
      <c r="A238" s="26"/>
      <c r="B238" s="26"/>
      <c r="C238" s="26"/>
      <c r="D238" s="33"/>
      <c r="AG238" s="15"/>
    </row>
    <row r="239" spans="1:33">
      <c r="A239" s="26"/>
      <c r="B239" s="26"/>
      <c r="C239" s="26"/>
      <c r="D239" s="33"/>
      <c r="AG239" s="15"/>
    </row>
    <row r="240" spans="1:33">
      <c r="A240" s="26"/>
      <c r="B240" s="26"/>
      <c r="C240" s="26"/>
      <c r="D240" s="33"/>
      <c r="AG240" s="15"/>
    </row>
    <row r="241" spans="1:33">
      <c r="A241" s="26"/>
      <c r="B241" s="26"/>
      <c r="C241" s="26"/>
      <c r="D241" s="33"/>
      <c r="AG241" s="15"/>
    </row>
    <row r="242" spans="1:33">
      <c r="A242" s="26"/>
      <c r="B242" s="26"/>
      <c r="C242" s="26"/>
      <c r="D242" s="33"/>
      <c r="AG242" s="15"/>
    </row>
    <row r="243" spans="1:33">
      <c r="A243" s="26"/>
      <c r="B243" s="26"/>
      <c r="C243" s="26"/>
      <c r="D243" s="33"/>
      <c r="AG243" s="15"/>
    </row>
    <row r="244" spans="1:33">
      <c r="A244" s="26"/>
      <c r="B244" s="26"/>
      <c r="C244" s="26"/>
      <c r="D244" s="33"/>
      <c r="AG244" s="15"/>
    </row>
    <row r="245" spans="1:33">
      <c r="A245" s="26"/>
      <c r="B245" s="26"/>
      <c r="C245" s="26"/>
      <c r="D245" s="33"/>
      <c r="AG245" s="15"/>
    </row>
    <row r="246" spans="1:33">
      <c r="A246" s="26"/>
      <c r="B246" s="26"/>
      <c r="C246" s="26"/>
      <c r="D246" s="33"/>
      <c r="AG246" s="15"/>
    </row>
    <row r="247" spans="1:33">
      <c r="A247" s="26"/>
      <c r="B247" s="26"/>
      <c r="C247" s="26"/>
      <c r="D247" s="33"/>
      <c r="AG247" s="15"/>
    </row>
    <row r="248" spans="1:33">
      <c r="A248" s="26"/>
      <c r="B248" s="26"/>
      <c r="C248" s="26"/>
      <c r="D248" s="33"/>
      <c r="AG248" s="15"/>
    </row>
    <row r="249" spans="1:33">
      <c r="A249" s="26"/>
      <c r="B249" s="26"/>
      <c r="C249" s="26"/>
      <c r="D249" s="33"/>
      <c r="AG249" s="15"/>
    </row>
    <row r="250" spans="1:33">
      <c r="A250" s="26"/>
      <c r="B250" s="26"/>
      <c r="C250" s="26"/>
      <c r="D250" s="33"/>
      <c r="AG250" s="15"/>
    </row>
    <row r="251" spans="1:33">
      <c r="A251" s="26"/>
      <c r="B251" s="26"/>
      <c r="C251" s="26"/>
      <c r="D251" s="33"/>
      <c r="AG251" s="15"/>
    </row>
    <row r="252" spans="1:33">
      <c r="A252" s="26"/>
      <c r="B252" s="26"/>
      <c r="C252" s="26"/>
      <c r="D252" s="33"/>
      <c r="AG252" s="15"/>
    </row>
    <row r="253" spans="1:33">
      <c r="A253" s="26"/>
      <c r="B253" s="26"/>
      <c r="C253" s="26"/>
      <c r="D253" s="33"/>
      <c r="AG253" s="15"/>
    </row>
    <row r="254" spans="1:33">
      <c r="A254" s="26"/>
      <c r="B254" s="26"/>
      <c r="C254" s="26"/>
      <c r="D254" s="33"/>
      <c r="AG254" s="15"/>
    </row>
    <row r="255" spans="1:33">
      <c r="A255" s="26"/>
      <c r="B255" s="26"/>
      <c r="C255" s="26"/>
      <c r="D255" s="33"/>
      <c r="AG255" s="15"/>
    </row>
    <row r="256" spans="1:33">
      <c r="A256" s="26"/>
      <c r="B256" s="26"/>
      <c r="C256" s="26"/>
      <c r="D256" s="33"/>
      <c r="AG256" s="15"/>
    </row>
    <row r="257" spans="1:33">
      <c r="A257" s="26"/>
      <c r="B257" s="26"/>
      <c r="C257" s="26"/>
      <c r="D257" s="33"/>
      <c r="AG257" s="15"/>
    </row>
    <row r="258" spans="1:33">
      <c r="A258" s="26"/>
      <c r="B258" s="26"/>
      <c r="C258" s="26"/>
      <c r="D258" s="33"/>
      <c r="AG258" s="15"/>
    </row>
    <row r="259" spans="1:33">
      <c r="A259" s="26"/>
      <c r="B259" s="26"/>
      <c r="C259" s="26"/>
      <c r="D259" s="33"/>
      <c r="AG259" s="15"/>
    </row>
    <row r="260" spans="1:33">
      <c r="A260" s="26"/>
      <c r="B260" s="26"/>
      <c r="C260" s="26"/>
      <c r="D260" s="33"/>
      <c r="AG260" s="15"/>
    </row>
    <row r="261" spans="1:33">
      <c r="A261" s="26"/>
      <c r="B261" s="26"/>
      <c r="C261" s="26"/>
      <c r="D261" s="33"/>
      <c r="AG261" s="15"/>
    </row>
    <row r="262" spans="1:33">
      <c r="A262" s="26"/>
      <c r="B262" s="26"/>
      <c r="C262" s="26"/>
      <c r="D262" s="33"/>
      <c r="AG262" s="15"/>
    </row>
    <row r="263" spans="1:33">
      <c r="A263" s="26"/>
      <c r="B263" s="26"/>
      <c r="C263" s="26"/>
      <c r="D263" s="33"/>
      <c r="AG263" s="15"/>
    </row>
    <row r="264" spans="1:33">
      <c r="A264" s="26"/>
      <c r="B264" s="26"/>
      <c r="C264" s="26"/>
      <c r="D264" s="33"/>
      <c r="AG264" s="15"/>
    </row>
    <row r="265" spans="1:33">
      <c r="A265" s="26"/>
      <c r="B265" s="26"/>
      <c r="C265" s="26"/>
      <c r="D265" s="33"/>
      <c r="AG265" s="15"/>
    </row>
    <row r="266" spans="1:33">
      <c r="A266" s="26"/>
      <c r="B266" s="26"/>
      <c r="C266" s="26"/>
      <c r="D266" s="33"/>
      <c r="AG266" s="15"/>
    </row>
    <row r="267" spans="1:33">
      <c r="A267" s="26"/>
      <c r="B267" s="26"/>
      <c r="C267" s="26"/>
      <c r="D267" s="33"/>
      <c r="AG267" s="15"/>
    </row>
    <row r="268" spans="1:33">
      <c r="A268" s="26"/>
      <c r="B268" s="26"/>
      <c r="C268" s="26"/>
      <c r="D268" s="33"/>
      <c r="AG268" s="15"/>
    </row>
    <row r="269" spans="1:33">
      <c r="A269" s="26"/>
      <c r="B269" s="26"/>
      <c r="C269" s="26"/>
      <c r="D269" s="33"/>
      <c r="AG269" s="15"/>
    </row>
    <row r="270" spans="1:33">
      <c r="A270" s="26"/>
      <c r="B270" s="26"/>
      <c r="C270" s="26"/>
      <c r="D270" s="33"/>
      <c r="AG270" s="15"/>
    </row>
    <row r="271" spans="1:33">
      <c r="A271" s="26"/>
      <c r="B271" s="26"/>
      <c r="C271" s="26"/>
      <c r="D271" s="33"/>
      <c r="AG271" s="15"/>
    </row>
    <row r="272" spans="1:33" ht="15.75">
      <c r="A272" s="27"/>
      <c r="B272" s="26"/>
      <c r="C272" s="26"/>
      <c r="D272" s="33"/>
      <c r="AG272" s="15"/>
    </row>
    <row r="273" spans="1:33">
      <c r="A273" s="26"/>
      <c r="B273" s="26"/>
      <c r="C273" s="26"/>
      <c r="D273" s="26"/>
      <c r="AG273" s="15"/>
    </row>
    <row r="274" spans="1:33">
      <c r="A274" s="26"/>
      <c r="B274" s="26"/>
      <c r="C274" s="26"/>
      <c r="D274" s="33"/>
      <c r="AG274" s="15"/>
    </row>
    <row r="275" spans="1:33">
      <c r="A275" s="26"/>
      <c r="B275" s="26"/>
      <c r="C275" s="26"/>
      <c r="D275" s="33"/>
      <c r="AG275" s="15"/>
    </row>
    <row r="276" spans="1:33">
      <c r="A276" s="26"/>
      <c r="B276" s="26"/>
      <c r="C276" s="26"/>
      <c r="D276" s="33"/>
      <c r="AG276" s="15"/>
    </row>
    <row r="277" spans="1:33">
      <c r="A277" s="26"/>
      <c r="B277" s="26"/>
      <c r="C277" s="26"/>
      <c r="D277" s="33"/>
      <c r="AG277" s="15"/>
    </row>
    <row r="278" spans="1:33">
      <c r="A278" s="26"/>
      <c r="B278" s="26"/>
      <c r="C278" s="26"/>
      <c r="D278" s="33"/>
      <c r="AG278" s="15"/>
    </row>
    <row r="279" spans="1:33">
      <c r="A279" s="26"/>
      <c r="B279" s="26"/>
      <c r="C279" s="26"/>
      <c r="D279" s="33"/>
      <c r="AG279" s="15"/>
    </row>
    <row r="280" spans="1:33">
      <c r="A280" s="26"/>
      <c r="B280" s="26"/>
      <c r="C280" s="26"/>
      <c r="D280" s="33"/>
      <c r="AG280" s="15"/>
    </row>
    <row r="281" spans="1:33">
      <c r="A281" s="26"/>
      <c r="B281" s="26"/>
      <c r="C281" s="26"/>
      <c r="D281" s="33"/>
      <c r="AG281" s="15"/>
    </row>
    <row r="282" spans="1:33">
      <c r="A282" s="26"/>
      <c r="B282" s="26"/>
      <c r="C282" s="26"/>
      <c r="D282" s="33"/>
      <c r="AG282" s="15"/>
    </row>
    <row r="283" spans="1:33">
      <c r="A283" s="26"/>
      <c r="B283" s="26"/>
      <c r="C283" s="26"/>
      <c r="D283" s="33"/>
      <c r="AG283" s="15"/>
    </row>
    <row r="284" spans="1:33">
      <c r="A284" s="26"/>
      <c r="B284" s="26"/>
      <c r="C284" s="26"/>
      <c r="D284" s="33"/>
      <c r="AG284" s="15"/>
    </row>
    <row r="285" spans="1:33">
      <c r="A285" s="26"/>
      <c r="B285" s="26"/>
      <c r="C285" s="26"/>
      <c r="D285" s="33"/>
      <c r="AG285" s="15"/>
    </row>
    <row r="286" spans="1:33">
      <c r="A286" s="26"/>
      <c r="B286" s="26"/>
      <c r="C286" s="26"/>
      <c r="D286" s="33"/>
      <c r="AG286" s="15"/>
    </row>
    <row r="287" spans="1:33">
      <c r="A287" s="26"/>
      <c r="B287" s="26"/>
      <c r="C287" s="26"/>
      <c r="D287" s="33"/>
      <c r="AG287" s="15"/>
    </row>
    <row r="288" spans="1:33">
      <c r="A288" s="26"/>
      <c r="B288" s="26"/>
      <c r="C288" s="26"/>
      <c r="D288" s="33"/>
      <c r="AG288" s="15"/>
    </row>
    <row r="289" spans="1:33">
      <c r="A289" s="26"/>
      <c r="B289" s="26"/>
      <c r="C289" s="26"/>
      <c r="D289" s="33"/>
      <c r="AG289" s="15"/>
    </row>
    <row r="290" spans="1:33">
      <c r="A290" s="26"/>
      <c r="B290" s="26"/>
      <c r="C290" s="26"/>
      <c r="D290" s="33"/>
      <c r="AG290" s="15"/>
    </row>
    <row r="291" spans="1:33">
      <c r="A291" s="26"/>
      <c r="B291" s="26"/>
      <c r="C291" s="26"/>
      <c r="D291" s="33"/>
      <c r="AG291" s="15"/>
    </row>
    <row r="292" spans="1:33">
      <c r="A292" s="26"/>
      <c r="B292" s="26"/>
      <c r="C292" s="26"/>
      <c r="D292" s="33"/>
      <c r="AG292" s="15"/>
    </row>
    <row r="293" spans="1:33">
      <c r="A293" s="26"/>
      <c r="B293" s="26"/>
      <c r="C293" s="26"/>
      <c r="D293" s="33"/>
      <c r="AG293" s="15"/>
    </row>
    <row r="294" spans="1:33">
      <c r="A294" s="26"/>
      <c r="B294" s="26"/>
      <c r="C294" s="26"/>
      <c r="D294" s="33"/>
      <c r="AG294" s="15"/>
    </row>
    <row r="295" spans="1:33">
      <c r="A295" s="26"/>
      <c r="B295" s="26"/>
      <c r="C295" s="26"/>
      <c r="D295" s="33"/>
      <c r="AG295" s="15"/>
    </row>
    <row r="296" spans="1:33">
      <c r="A296" s="26"/>
      <c r="B296" s="26"/>
      <c r="C296" s="26"/>
      <c r="D296" s="33"/>
      <c r="AG296" s="15"/>
    </row>
    <row r="297" spans="1:33">
      <c r="A297" s="26"/>
      <c r="B297" s="26"/>
      <c r="C297" s="26"/>
      <c r="D297" s="33"/>
      <c r="AG297" s="15"/>
    </row>
    <row r="298" spans="1:33">
      <c r="A298" s="26"/>
      <c r="B298" s="26"/>
      <c r="C298" s="26"/>
      <c r="D298" s="33"/>
      <c r="AG298" s="15"/>
    </row>
    <row r="299" spans="1:33">
      <c r="A299" s="26"/>
      <c r="B299" s="26"/>
      <c r="C299" s="26"/>
      <c r="D299" s="33"/>
      <c r="AG299" s="15"/>
    </row>
    <row r="300" spans="1:33">
      <c r="A300" s="26"/>
      <c r="B300" s="26"/>
      <c r="C300" s="26"/>
      <c r="D300" s="33"/>
      <c r="AG300" s="15"/>
    </row>
    <row r="301" spans="1:33">
      <c r="A301" s="26"/>
      <c r="B301" s="26"/>
      <c r="C301" s="26"/>
      <c r="D301" s="33"/>
      <c r="AG301" s="15"/>
    </row>
    <row r="302" spans="1:33">
      <c r="A302" s="26"/>
      <c r="B302" s="26"/>
      <c r="C302" s="26"/>
      <c r="D302" s="33"/>
      <c r="AG302" s="15"/>
    </row>
    <row r="303" spans="1:33">
      <c r="A303" s="26"/>
      <c r="B303" s="26"/>
      <c r="C303" s="26"/>
      <c r="D303" s="33"/>
      <c r="AG303" s="15"/>
    </row>
    <row r="304" spans="1:33">
      <c r="A304" s="26"/>
      <c r="B304" s="26"/>
      <c r="C304" s="26"/>
      <c r="D304" s="33"/>
      <c r="AG304" s="15"/>
    </row>
    <row r="305" spans="1:33">
      <c r="A305" s="26"/>
      <c r="B305" s="26"/>
      <c r="C305" s="26"/>
      <c r="D305" s="33"/>
      <c r="AG305" s="15"/>
    </row>
    <row r="306" spans="1:33">
      <c r="A306" s="26"/>
      <c r="B306" s="26"/>
      <c r="C306" s="26"/>
      <c r="D306" s="33"/>
      <c r="AG306" s="15"/>
    </row>
    <row r="307" spans="1:33">
      <c r="A307" s="26"/>
      <c r="B307" s="26"/>
      <c r="C307" s="26"/>
      <c r="D307" s="33"/>
      <c r="AG307" s="15"/>
    </row>
    <row r="308" spans="1:33">
      <c r="A308" s="26"/>
      <c r="B308" s="26"/>
      <c r="C308" s="26"/>
      <c r="D308" s="33"/>
      <c r="AG308" s="15"/>
    </row>
    <row r="309" spans="1:33" ht="15.75">
      <c r="A309" s="27"/>
      <c r="B309" s="26"/>
      <c r="C309" s="26"/>
      <c r="D309" s="33"/>
      <c r="AG309" s="15"/>
    </row>
    <row r="310" spans="1:33" ht="15.75">
      <c r="A310" s="27"/>
      <c r="B310" s="27"/>
      <c r="C310" s="27"/>
      <c r="D310" s="33"/>
      <c r="AG310" s="15"/>
    </row>
    <row r="311" spans="1:33" ht="15.75">
      <c r="A311" s="26"/>
      <c r="B311" s="26"/>
      <c r="C311" s="27"/>
      <c r="D311" s="33"/>
      <c r="AG311" s="15"/>
    </row>
    <row r="312" spans="1:33">
      <c r="A312" s="26"/>
      <c r="B312" s="26"/>
      <c r="C312" s="26"/>
      <c r="D312" s="33"/>
      <c r="AG312" s="15"/>
    </row>
    <row r="313" spans="1:33">
      <c r="A313" s="26"/>
      <c r="B313" s="26"/>
      <c r="C313" s="26"/>
      <c r="D313" s="33"/>
      <c r="AG313" s="15"/>
    </row>
    <row r="314" spans="1:33">
      <c r="A314" s="26"/>
      <c r="B314" s="26"/>
      <c r="C314" s="26"/>
      <c r="D314" s="33"/>
      <c r="AG314" s="15"/>
    </row>
    <row r="315" spans="1:33">
      <c r="A315" s="26"/>
      <c r="B315" s="26"/>
      <c r="C315" s="26"/>
      <c r="D315" s="33"/>
      <c r="AG315" s="15"/>
    </row>
    <row r="316" spans="1:33">
      <c r="A316" s="26"/>
      <c r="B316" s="26"/>
      <c r="C316" s="26"/>
      <c r="D316" s="33"/>
      <c r="AG316" s="15"/>
    </row>
    <row r="317" spans="1:33">
      <c r="A317" s="26"/>
      <c r="B317" s="26"/>
      <c r="C317" s="26"/>
      <c r="D317" s="33"/>
      <c r="AG317" s="15"/>
    </row>
    <row r="318" spans="1:33">
      <c r="A318" s="26"/>
      <c r="B318" s="26"/>
      <c r="C318" s="26"/>
      <c r="D318" s="33"/>
      <c r="AG318" s="15"/>
    </row>
    <row r="319" spans="1:33">
      <c r="A319" s="26"/>
      <c r="B319" s="26"/>
      <c r="C319" s="26"/>
      <c r="D319" s="33"/>
      <c r="AG319" s="15"/>
    </row>
    <row r="320" spans="1:33">
      <c r="A320" s="26"/>
      <c r="B320" s="26"/>
      <c r="C320" s="26"/>
      <c r="D320" s="33"/>
      <c r="AG320" s="15"/>
    </row>
    <row r="321" spans="1:33">
      <c r="A321" s="26"/>
      <c r="B321" s="26"/>
      <c r="C321" s="26"/>
      <c r="D321" s="33"/>
      <c r="AG321" s="15"/>
    </row>
    <row r="322" spans="1:33">
      <c r="A322" s="26"/>
      <c r="B322" s="26"/>
      <c r="C322" s="26"/>
      <c r="D322" s="33"/>
      <c r="AG322" s="15"/>
    </row>
    <row r="323" spans="1:33">
      <c r="A323" s="26"/>
      <c r="B323" s="26"/>
      <c r="C323" s="26"/>
      <c r="D323" s="33"/>
      <c r="AG323" s="15"/>
    </row>
    <row r="324" spans="1:33">
      <c r="A324" s="26"/>
      <c r="B324" s="26"/>
      <c r="C324" s="26"/>
      <c r="D324" s="33"/>
      <c r="AG324" s="15"/>
    </row>
    <row r="325" spans="1:33">
      <c r="A325" s="26"/>
      <c r="B325" s="26"/>
      <c r="C325" s="26"/>
      <c r="D325" s="33"/>
      <c r="AG325" s="15"/>
    </row>
    <row r="326" spans="1:33">
      <c r="A326" s="26"/>
      <c r="B326" s="26"/>
      <c r="C326" s="26"/>
      <c r="D326" s="33"/>
      <c r="AG326" s="15"/>
    </row>
    <row r="327" spans="1:33">
      <c r="A327" s="26"/>
      <c r="B327" s="26"/>
      <c r="C327" s="26"/>
      <c r="D327" s="33"/>
      <c r="AG327" s="15"/>
    </row>
    <row r="328" spans="1:33">
      <c r="A328" s="26"/>
      <c r="B328" s="26"/>
      <c r="C328" s="26"/>
      <c r="D328" s="33"/>
      <c r="AG328" s="15"/>
    </row>
    <row r="329" spans="1:33">
      <c r="A329" s="26"/>
      <c r="B329" s="26"/>
      <c r="C329" s="26"/>
      <c r="D329" s="33"/>
      <c r="AG329" s="15"/>
    </row>
    <row r="330" spans="1:33">
      <c r="A330" s="26"/>
      <c r="B330" s="26"/>
      <c r="C330" s="26"/>
      <c r="D330" s="33"/>
      <c r="AG330" s="15"/>
    </row>
    <row r="331" spans="1:33">
      <c r="A331" s="26"/>
      <c r="B331" s="26"/>
      <c r="C331" s="26"/>
      <c r="D331" s="33"/>
      <c r="AG331" s="15"/>
    </row>
    <row r="332" spans="1:33">
      <c r="A332" s="26"/>
      <c r="B332" s="26"/>
      <c r="C332" s="26"/>
      <c r="D332" s="33"/>
      <c r="AG332" s="15"/>
    </row>
    <row r="333" spans="1:33">
      <c r="A333" s="26"/>
      <c r="B333" s="26"/>
      <c r="C333" s="26"/>
      <c r="D333" s="33"/>
      <c r="AG333" s="15"/>
    </row>
    <row r="334" spans="1:33">
      <c r="A334" s="26"/>
      <c r="B334" s="26"/>
      <c r="C334" s="26"/>
      <c r="D334" s="33"/>
      <c r="AG334" s="15"/>
    </row>
    <row r="335" spans="1:33">
      <c r="A335" s="26"/>
      <c r="B335" s="26"/>
      <c r="C335" s="26"/>
      <c r="D335" s="33"/>
      <c r="AG335" s="15"/>
    </row>
    <row r="336" spans="1:33">
      <c r="A336" s="26"/>
      <c r="B336" s="26"/>
      <c r="C336" s="26"/>
      <c r="D336" s="33"/>
      <c r="AG336" s="15"/>
    </row>
    <row r="337" spans="1:33">
      <c r="A337" s="26"/>
      <c r="B337" s="26"/>
      <c r="C337" s="26"/>
      <c r="D337" s="33"/>
      <c r="AG337" s="15"/>
    </row>
    <row r="338" spans="1:33">
      <c r="A338" s="26"/>
      <c r="B338" s="26"/>
      <c r="C338" s="26"/>
      <c r="D338" s="33"/>
      <c r="AG338" s="15"/>
    </row>
    <row r="339" spans="1:33">
      <c r="A339" s="26"/>
      <c r="B339" s="26"/>
      <c r="C339" s="26"/>
      <c r="D339" s="33"/>
      <c r="AG339" s="15"/>
    </row>
    <row r="340" spans="1:33">
      <c r="A340" s="26"/>
      <c r="B340" s="26"/>
      <c r="C340" s="26"/>
      <c r="D340" s="33"/>
      <c r="AG340" s="15"/>
    </row>
    <row r="341" spans="1:33">
      <c r="A341" s="26"/>
      <c r="B341" s="26"/>
      <c r="C341" s="26"/>
      <c r="D341" s="33"/>
      <c r="AG341" s="15"/>
    </row>
    <row r="342" spans="1:33">
      <c r="A342" s="26"/>
      <c r="B342" s="26"/>
      <c r="C342" s="26"/>
      <c r="D342" s="33"/>
      <c r="AG342" s="15"/>
    </row>
    <row r="343" spans="1:33">
      <c r="A343" s="26"/>
      <c r="B343" s="26"/>
      <c r="C343" s="26"/>
      <c r="D343" s="33"/>
      <c r="AG343" s="15"/>
    </row>
    <row r="344" spans="1:33">
      <c r="A344" s="26"/>
      <c r="B344" s="26"/>
      <c r="C344" s="26"/>
      <c r="D344" s="33"/>
      <c r="AG344" s="15"/>
    </row>
    <row r="345" spans="1:33">
      <c r="A345" s="26"/>
      <c r="B345" s="26"/>
      <c r="C345" s="26"/>
      <c r="D345" s="33"/>
      <c r="AG345" s="15"/>
    </row>
    <row r="346" spans="1:33">
      <c r="A346" s="26"/>
      <c r="B346" s="26"/>
      <c r="C346" s="26"/>
      <c r="D346" s="33"/>
      <c r="AG346" s="15"/>
    </row>
    <row r="347" spans="1:33">
      <c r="A347" s="26"/>
      <c r="B347" s="26"/>
      <c r="C347" s="26"/>
      <c r="D347" s="33"/>
      <c r="AG347" s="15"/>
    </row>
    <row r="348" spans="1:33">
      <c r="A348" s="26"/>
      <c r="B348" s="26"/>
      <c r="C348" s="26"/>
      <c r="D348" s="33"/>
      <c r="AG348" s="15"/>
    </row>
    <row r="349" spans="1:33">
      <c r="A349" s="26"/>
      <c r="B349" s="26"/>
      <c r="C349" s="26"/>
      <c r="D349" s="33"/>
      <c r="AG349" s="15"/>
    </row>
    <row r="350" spans="1:33">
      <c r="A350" s="26"/>
      <c r="B350" s="26"/>
      <c r="C350" s="26"/>
      <c r="D350" s="33"/>
      <c r="AG350" s="15"/>
    </row>
    <row r="351" spans="1:33">
      <c r="A351" s="26"/>
      <c r="B351" s="26"/>
      <c r="C351" s="26"/>
      <c r="D351" s="33"/>
      <c r="AG351" s="15"/>
    </row>
    <row r="352" spans="1:33">
      <c r="A352" s="26"/>
      <c r="B352" s="26"/>
      <c r="C352" s="26"/>
      <c r="D352" s="33"/>
      <c r="AG352" s="15"/>
    </row>
    <row r="353" spans="1:33">
      <c r="A353" s="26"/>
      <c r="B353" s="26"/>
      <c r="C353" s="26"/>
      <c r="D353" s="33"/>
      <c r="AG353" s="15"/>
    </row>
    <row r="354" spans="1:33">
      <c r="A354" s="26"/>
      <c r="B354" s="26"/>
      <c r="C354" s="26"/>
      <c r="D354" s="33"/>
      <c r="AG354" s="15"/>
    </row>
    <row r="355" spans="1:33">
      <c r="A355" s="26"/>
      <c r="B355" s="26"/>
      <c r="C355" s="26"/>
      <c r="D355" s="33"/>
      <c r="AG355" s="15"/>
    </row>
    <row r="356" spans="1:33">
      <c r="A356" s="26"/>
      <c r="B356" s="26"/>
      <c r="C356" s="26"/>
      <c r="D356" s="33"/>
      <c r="AG356" s="15"/>
    </row>
    <row r="357" spans="1:33">
      <c r="A357" s="26"/>
      <c r="B357" s="26"/>
      <c r="C357" s="26"/>
      <c r="D357" s="33"/>
      <c r="AG357" s="15"/>
    </row>
    <row r="358" spans="1:33">
      <c r="A358" s="26"/>
      <c r="B358" s="26"/>
      <c r="C358" s="26"/>
      <c r="D358" s="33"/>
      <c r="AG358" s="15"/>
    </row>
    <row r="359" spans="1:33">
      <c r="A359" s="26"/>
      <c r="B359" s="26"/>
      <c r="C359" s="26"/>
      <c r="D359" s="33"/>
      <c r="AG359" s="15"/>
    </row>
    <row r="360" spans="1:33">
      <c r="A360" s="26"/>
      <c r="B360" s="26"/>
      <c r="C360" s="26"/>
      <c r="D360" s="33"/>
      <c r="AG360" s="15"/>
    </row>
    <row r="361" spans="1:33">
      <c r="A361" s="26"/>
      <c r="B361" s="26"/>
      <c r="C361" s="26"/>
      <c r="D361" s="33"/>
      <c r="AG361" s="15"/>
    </row>
    <row r="362" spans="1:33">
      <c r="A362" s="26"/>
      <c r="B362" s="26"/>
      <c r="C362" s="26"/>
      <c r="D362" s="33"/>
      <c r="AG362" s="15"/>
    </row>
    <row r="363" spans="1:33">
      <c r="A363" s="26"/>
      <c r="B363" s="26"/>
      <c r="C363" s="26"/>
      <c r="D363" s="33"/>
      <c r="AG363" s="15"/>
    </row>
    <row r="364" spans="1:33">
      <c r="A364" s="26"/>
      <c r="B364" s="26"/>
      <c r="C364" s="26"/>
      <c r="D364" s="33"/>
      <c r="AG364" s="15"/>
    </row>
    <row r="365" spans="1:33">
      <c r="A365" s="26"/>
      <c r="B365" s="26"/>
      <c r="C365" s="26"/>
      <c r="D365" s="33"/>
      <c r="AG365" s="15"/>
    </row>
    <row r="366" spans="1:33">
      <c r="A366" s="26"/>
      <c r="B366" s="26"/>
      <c r="C366" s="26"/>
      <c r="D366" s="33"/>
      <c r="AG366" s="15"/>
    </row>
    <row r="367" spans="1:33">
      <c r="A367" s="26"/>
      <c r="B367" s="26"/>
      <c r="C367" s="26"/>
      <c r="D367" s="33"/>
      <c r="AG367" s="15"/>
    </row>
    <row r="368" spans="1:33">
      <c r="A368" s="26"/>
      <c r="B368" s="26"/>
      <c r="C368" s="26"/>
      <c r="D368" s="33"/>
      <c r="AG368" s="15"/>
    </row>
    <row r="369" spans="1:33">
      <c r="A369" s="26"/>
      <c r="B369" s="26"/>
      <c r="C369" s="26"/>
      <c r="D369" s="33"/>
      <c r="AG369" s="15"/>
    </row>
    <row r="370" spans="1:33">
      <c r="A370" s="26"/>
      <c r="B370" s="26"/>
      <c r="C370" s="26"/>
      <c r="D370" s="33"/>
      <c r="AG370" s="15"/>
    </row>
    <row r="371" spans="1:33">
      <c r="A371" s="26"/>
      <c r="B371" s="26"/>
      <c r="C371" s="26"/>
      <c r="D371" s="33"/>
      <c r="AG371" s="15"/>
    </row>
    <row r="372" spans="1:33">
      <c r="A372" s="26"/>
      <c r="B372" s="26"/>
      <c r="C372" s="26"/>
      <c r="D372" s="33"/>
      <c r="AG372" s="15"/>
    </row>
    <row r="373" spans="1:33">
      <c r="A373" s="26"/>
      <c r="B373" s="26"/>
      <c r="C373" s="26"/>
      <c r="D373" s="33"/>
      <c r="AG373" s="15"/>
    </row>
    <row r="374" spans="1:33">
      <c r="A374" s="26"/>
      <c r="B374" s="26"/>
      <c r="C374" s="26"/>
      <c r="D374" s="33"/>
      <c r="AG374" s="15"/>
    </row>
    <row r="375" spans="1:33">
      <c r="A375" s="26"/>
      <c r="B375" s="26"/>
      <c r="C375" s="26"/>
      <c r="D375" s="33"/>
      <c r="AG375" s="15"/>
    </row>
    <row r="376" spans="1:33">
      <c r="A376" s="26"/>
      <c r="B376" s="26"/>
      <c r="C376" s="26"/>
      <c r="D376" s="33"/>
      <c r="AG376" s="15"/>
    </row>
    <row r="377" spans="1:33">
      <c r="A377" s="26"/>
      <c r="B377" s="26"/>
      <c r="C377" s="26"/>
      <c r="D377" s="33"/>
      <c r="AG377" s="15"/>
    </row>
    <row r="378" spans="1:33">
      <c r="A378" s="26"/>
      <c r="B378" s="26"/>
      <c r="C378" s="26"/>
      <c r="D378" s="33"/>
      <c r="AG378" s="15"/>
    </row>
    <row r="379" spans="1:33">
      <c r="A379" s="26"/>
      <c r="B379" s="26"/>
      <c r="C379" s="26"/>
      <c r="D379" s="33"/>
      <c r="AG379" s="15"/>
    </row>
    <row r="380" spans="1:33">
      <c r="A380" s="26"/>
      <c r="B380" s="26"/>
      <c r="C380" s="26"/>
      <c r="D380" s="33"/>
      <c r="AG380" s="15"/>
    </row>
    <row r="381" spans="1:33">
      <c r="A381" s="26"/>
      <c r="B381" s="26"/>
      <c r="C381" s="26"/>
      <c r="D381" s="33"/>
      <c r="AG381" s="15"/>
    </row>
    <row r="382" spans="1:33">
      <c r="A382" s="26"/>
      <c r="B382" s="26"/>
      <c r="C382" s="26"/>
      <c r="D382" s="33"/>
      <c r="AG382" s="15"/>
    </row>
    <row r="383" spans="1:33">
      <c r="A383" s="26"/>
      <c r="B383" s="26"/>
      <c r="C383" s="26"/>
      <c r="D383" s="33"/>
      <c r="AG383" s="15"/>
    </row>
    <row r="384" spans="1:33">
      <c r="A384" s="26"/>
      <c r="B384" s="26"/>
      <c r="C384" s="26"/>
      <c r="D384" s="33"/>
      <c r="AG384" s="15"/>
    </row>
    <row r="385" spans="1:33">
      <c r="A385" s="26"/>
      <c r="B385" s="26"/>
      <c r="C385" s="26"/>
      <c r="D385" s="33"/>
      <c r="AG385" s="15"/>
    </row>
    <row r="386" spans="1:33">
      <c r="A386" s="26"/>
      <c r="B386" s="26"/>
      <c r="C386" s="26"/>
      <c r="D386" s="33"/>
      <c r="AG386" s="15"/>
    </row>
    <row r="387" spans="1:33">
      <c r="A387" s="26"/>
      <c r="B387" s="26"/>
      <c r="C387" s="26"/>
      <c r="D387" s="33"/>
      <c r="AG387" s="15"/>
    </row>
    <row r="388" spans="1:33">
      <c r="A388" s="26"/>
      <c r="B388" s="26"/>
      <c r="C388" s="26"/>
      <c r="D388" s="33"/>
      <c r="AG388" s="15"/>
    </row>
    <row r="389" spans="1:33">
      <c r="A389" s="26"/>
      <c r="B389" s="26"/>
      <c r="C389" s="26"/>
      <c r="D389" s="33"/>
      <c r="AG389" s="15"/>
    </row>
    <row r="390" spans="1:33">
      <c r="A390" s="26"/>
      <c r="B390" s="26"/>
      <c r="C390" s="26"/>
      <c r="D390" s="33"/>
      <c r="AG390" s="15"/>
    </row>
    <row r="391" spans="1:33">
      <c r="A391" s="26"/>
      <c r="B391" s="26"/>
      <c r="C391" s="26"/>
      <c r="D391" s="33"/>
      <c r="AG391" s="15"/>
    </row>
    <row r="392" spans="1:33">
      <c r="A392" s="26"/>
      <c r="B392" s="26"/>
      <c r="C392" s="26"/>
      <c r="D392" s="33"/>
      <c r="AG392" s="15"/>
    </row>
    <row r="393" spans="1:33">
      <c r="A393" s="26"/>
      <c r="B393" s="26"/>
      <c r="C393" s="26"/>
      <c r="D393" s="33"/>
      <c r="AG393" s="15"/>
    </row>
    <row r="394" spans="1:33">
      <c r="A394" s="26"/>
      <c r="B394" s="26"/>
      <c r="C394" s="26"/>
      <c r="D394" s="33"/>
      <c r="AG394" s="15"/>
    </row>
    <row r="395" spans="1:33">
      <c r="A395" s="26"/>
      <c r="B395" s="26"/>
      <c r="C395" s="26"/>
      <c r="D395" s="33"/>
      <c r="AG395" s="15"/>
    </row>
    <row r="396" spans="1:33">
      <c r="A396" s="26"/>
      <c r="B396" s="26"/>
      <c r="C396" s="26"/>
      <c r="D396" s="33"/>
      <c r="AG396" s="15"/>
    </row>
    <row r="397" spans="1:33">
      <c r="A397" s="26"/>
      <c r="B397" s="26"/>
      <c r="C397" s="26"/>
      <c r="D397" s="33"/>
      <c r="AG397" s="15"/>
    </row>
    <row r="398" spans="1:33">
      <c r="A398" s="26"/>
      <c r="B398" s="26"/>
      <c r="C398" s="26"/>
      <c r="D398" s="33"/>
      <c r="AG398" s="15"/>
    </row>
    <row r="399" spans="1:33">
      <c r="A399" s="26"/>
      <c r="B399" s="26"/>
      <c r="C399" s="26"/>
      <c r="D399" s="33"/>
      <c r="AG399" s="15"/>
    </row>
    <row r="400" spans="1:33">
      <c r="A400" s="26"/>
      <c r="B400" s="26"/>
      <c r="C400" s="26"/>
      <c r="D400" s="33"/>
      <c r="AG400" s="15"/>
    </row>
    <row r="401" spans="1:33">
      <c r="A401" s="26"/>
      <c r="B401" s="26"/>
      <c r="C401" s="26"/>
      <c r="D401" s="33"/>
      <c r="AG401" s="15"/>
    </row>
    <row r="402" spans="1:33">
      <c r="A402" s="26"/>
      <c r="B402" s="26"/>
      <c r="C402" s="26"/>
      <c r="D402" s="33"/>
      <c r="AG402" s="15"/>
    </row>
    <row r="403" spans="1:33">
      <c r="A403" s="26"/>
      <c r="B403" s="26"/>
      <c r="C403" s="26"/>
      <c r="D403" s="33"/>
      <c r="AG403" s="15"/>
    </row>
    <row r="404" spans="1:33">
      <c r="A404" s="26"/>
      <c r="B404" s="26"/>
      <c r="C404" s="26"/>
      <c r="D404" s="33"/>
      <c r="AG404" s="15"/>
    </row>
    <row r="405" spans="1:33">
      <c r="A405" s="26"/>
      <c r="B405" s="26"/>
      <c r="C405" s="26"/>
      <c r="D405" s="33"/>
      <c r="AG405" s="15"/>
    </row>
    <row r="406" spans="1:33">
      <c r="A406" s="26"/>
      <c r="B406" s="26"/>
      <c r="C406" s="26"/>
      <c r="D406" s="33"/>
      <c r="AG406" s="15"/>
    </row>
    <row r="407" spans="1:33">
      <c r="A407" s="26"/>
      <c r="B407" s="26"/>
      <c r="C407" s="26"/>
      <c r="D407" s="33"/>
      <c r="AG407" s="15"/>
    </row>
    <row r="408" spans="1:33">
      <c r="A408" s="26"/>
      <c r="B408" s="26"/>
      <c r="C408" s="26"/>
      <c r="D408" s="33"/>
      <c r="AG408" s="15"/>
    </row>
    <row r="409" spans="1:33">
      <c r="A409" s="26"/>
      <c r="B409" s="26"/>
      <c r="C409" s="26"/>
      <c r="D409" s="33"/>
      <c r="AG409" s="15"/>
    </row>
    <row r="410" spans="1:33">
      <c r="A410" s="26"/>
      <c r="B410" s="26"/>
      <c r="C410" s="26"/>
      <c r="D410" s="33"/>
      <c r="AG410" s="15"/>
    </row>
    <row r="411" spans="1:33">
      <c r="A411" s="26"/>
      <c r="B411" s="26"/>
      <c r="C411" s="26"/>
      <c r="D411" s="33"/>
      <c r="AG411" s="15"/>
    </row>
    <row r="412" spans="1:33">
      <c r="A412" s="26"/>
      <c r="B412" s="26"/>
      <c r="C412" s="26"/>
      <c r="D412" s="33"/>
      <c r="AG412" s="15"/>
    </row>
    <row r="413" spans="1:33">
      <c r="A413" s="26"/>
      <c r="B413" s="26"/>
      <c r="C413" s="26"/>
      <c r="D413" s="33"/>
      <c r="AG413" s="15"/>
    </row>
    <row r="414" spans="1:33">
      <c r="A414" s="26"/>
      <c r="B414" s="26"/>
      <c r="C414" s="26"/>
      <c r="D414" s="33"/>
      <c r="AG414" s="15"/>
    </row>
    <row r="415" spans="1:33">
      <c r="A415" s="26"/>
      <c r="B415" s="26"/>
      <c r="C415" s="26"/>
      <c r="D415" s="33"/>
      <c r="AG415" s="15"/>
    </row>
    <row r="416" spans="1:33">
      <c r="A416" s="26"/>
      <c r="B416" s="26"/>
      <c r="C416" s="26"/>
      <c r="D416" s="33"/>
      <c r="AG416" s="15"/>
    </row>
    <row r="417" spans="1:33">
      <c r="A417" s="26"/>
      <c r="B417" s="26"/>
      <c r="C417" s="26"/>
      <c r="D417" s="33"/>
      <c r="AG417" s="15"/>
    </row>
    <row r="418" spans="1:33">
      <c r="A418" s="26"/>
      <c r="B418" s="26"/>
      <c r="C418" s="26"/>
      <c r="D418" s="33"/>
      <c r="AG418" s="15"/>
    </row>
    <row r="419" spans="1:33">
      <c r="A419" s="26"/>
      <c r="B419" s="26"/>
      <c r="C419" s="26"/>
      <c r="D419" s="33"/>
      <c r="AG419" s="15"/>
    </row>
    <row r="420" spans="1:33">
      <c r="A420" s="26"/>
      <c r="B420" s="26"/>
      <c r="C420" s="26"/>
      <c r="D420" s="33"/>
      <c r="AG420" s="15"/>
    </row>
    <row r="421" spans="1:33">
      <c r="A421" s="26"/>
      <c r="B421" s="26"/>
      <c r="C421" s="26"/>
      <c r="D421" s="33"/>
      <c r="AG421" s="15"/>
    </row>
    <row r="422" spans="1:33">
      <c r="A422" s="26"/>
      <c r="B422" s="26"/>
      <c r="C422" s="26"/>
      <c r="D422" s="33"/>
      <c r="AG422" s="15"/>
    </row>
    <row r="423" spans="1:33">
      <c r="A423" s="26"/>
      <c r="B423" s="26"/>
      <c r="C423" s="26"/>
      <c r="D423" s="33"/>
      <c r="AG423" s="15"/>
    </row>
    <row r="424" spans="1:33">
      <c r="A424" s="26"/>
      <c r="B424" s="26"/>
      <c r="C424" s="26"/>
      <c r="D424" s="33"/>
      <c r="AG424" s="15"/>
    </row>
    <row r="425" spans="1:33" ht="15.75">
      <c r="A425" s="27"/>
      <c r="B425" s="27"/>
      <c r="C425" s="27"/>
      <c r="D425" s="33"/>
      <c r="AG425" s="15"/>
    </row>
    <row r="426" spans="1:33">
      <c r="A426" s="26"/>
      <c r="B426" s="26"/>
      <c r="C426" s="26"/>
      <c r="D426" s="33"/>
      <c r="AG426" s="15"/>
    </row>
    <row r="427" spans="1:33">
      <c r="A427" s="26"/>
      <c r="B427" s="26"/>
      <c r="C427" s="26"/>
      <c r="D427" s="33"/>
      <c r="AG427" s="15"/>
    </row>
    <row r="428" spans="1:33">
      <c r="A428" s="26"/>
      <c r="B428" s="26"/>
      <c r="C428" s="26"/>
      <c r="D428" s="33"/>
      <c r="AG428" s="15"/>
    </row>
    <row r="429" spans="1:33">
      <c r="A429" s="26"/>
      <c r="B429" s="26"/>
      <c r="C429" s="26"/>
      <c r="D429" s="33"/>
      <c r="AG429" s="15"/>
    </row>
    <row r="430" spans="1:33">
      <c r="A430" s="26"/>
      <c r="B430" s="26"/>
      <c r="C430" s="26"/>
      <c r="D430" s="33"/>
      <c r="AG430" s="15"/>
    </row>
    <row r="431" spans="1:33">
      <c r="A431" s="26"/>
      <c r="B431" s="26"/>
      <c r="C431" s="26"/>
      <c r="D431" s="33"/>
      <c r="AG431" s="15"/>
    </row>
    <row r="432" spans="1:33">
      <c r="A432" s="26"/>
      <c r="B432" s="26"/>
      <c r="C432" s="26"/>
      <c r="D432" s="33"/>
      <c r="AG432" s="15"/>
    </row>
    <row r="433" spans="1:33">
      <c r="A433" s="26"/>
      <c r="B433" s="26"/>
      <c r="C433" s="26"/>
      <c r="D433" s="33"/>
      <c r="AG433" s="15"/>
    </row>
    <row r="434" spans="1:33">
      <c r="A434" s="26"/>
      <c r="B434" s="26"/>
      <c r="C434" s="26"/>
      <c r="D434" s="33"/>
      <c r="AG434" s="15"/>
    </row>
    <row r="435" spans="1:33">
      <c r="A435" s="26"/>
      <c r="B435" s="26"/>
      <c r="C435" s="26"/>
      <c r="D435" s="33"/>
      <c r="AG435" s="15"/>
    </row>
    <row r="436" spans="1:33">
      <c r="A436" s="26"/>
      <c r="B436" s="26"/>
      <c r="C436" s="26"/>
      <c r="D436" s="33"/>
      <c r="AG436" s="15"/>
    </row>
    <row r="437" spans="1:33">
      <c r="A437" s="26"/>
      <c r="B437" s="26"/>
      <c r="C437" s="26"/>
      <c r="D437" s="33"/>
      <c r="AG437" s="15"/>
    </row>
    <row r="438" spans="1:33">
      <c r="A438" s="26"/>
      <c r="B438" s="26"/>
      <c r="C438" s="26"/>
      <c r="D438" s="33"/>
      <c r="AG438" s="15"/>
    </row>
    <row r="439" spans="1:33">
      <c r="A439" s="26"/>
      <c r="B439" s="26"/>
      <c r="C439" s="26"/>
      <c r="D439" s="33"/>
      <c r="AG439" s="15"/>
    </row>
    <row r="440" spans="1:33">
      <c r="A440" s="26"/>
      <c r="B440" s="26"/>
      <c r="C440" s="26"/>
      <c r="D440" s="33"/>
      <c r="AG440" s="15"/>
    </row>
    <row r="441" spans="1:33">
      <c r="A441" s="26"/>
      <c r="B441" s="26"/>
      <c r="C441" s="26"/>
      <c r="D441" s="33"/>
      <c r="AG441" s="15"/>
    </row>
    <row r="442" spans="1:33">
      <c r="A442" s="26"/>
      <c r="B442" s="26"/>
      <c r="C442" s="26"/>
      <c r="D442" s="33"/>
      <c r="AG442" s="15"/>
    </row>
    <row r="443" spans="1:33">
      <c r="A443" s="26"/>
      <c r="B443" s="26"/>
      <c r="C443" s="26"/>
      <c r="D443" s="33"/>
      <c r="AG443" s="15"/>
    </row>
    <row r="444" spans="1:33">
      <c r="A444" s="26"/>
      <c r="B444" s="26"/>
      <c r="C444" s="26"/>
      <c r="D444" s="33"/>
      <c r="AG444" s="15"/>
    </row>
    <row r="445" spans="1:33">
      <c r="A445" s="26"/>
      <c r="B445" s="26"/>
      <c r="C445" s="26"/>
      <c r="D445" s="33"/>
      <c r="AG445" s="15"/>
    </row>
    <row r="446" spans="1:33" ht="15.75">
      <c r="A446" s="38"/>
      <c r="B446" s="26"/>
      <c r="C446" s="26"/>
      <c r="D446" s="33"/>
      <c r="AG446" s="15"/>
    </row>
    <row r="447" spans="1:33">
      <c r="AG447" s="15"/>
    </row>
    <row r="448" spans="1:33">
      <c r="D448" s="16">
        <v>17.177946969696976</v>
      </c>
      <c r="AG448" s="15"/>
    </row>
    <row r="449" spans="33:33">
      <c r="AG449" s="15"/>
    </row>
    <row r="450" spans="33:33">
      <c r="AG450" s="15"/>
    </row>
    <row r="451" spans="33:33">
      <c r="AG451" s="15"/>
    </row>
    <row r="452" spans="33:33">
      <c r="AG452" s="15"/>
    </row>
    <row r="453" spans="33:33">
      <c r="AG453" s="15"/>
    </row>
    <row r="454" spans="33:33">
      <c r="AG454" s="15"/>
    </row>
    <row r="455" spans="33:33">
      <c r="AG455" s="15"/>
    </row>
    <row r="456" spans="33:33">
      <c r="AG456" s="15"/>
    </row>
    <row r="457" spans="33:33">
      <c r="AG457" s="15"/>
    </row>
    <row r="458" spans="33:33">
      <c r="AG458" s="15"/>
    </row>
    <row r="459" spans="33:33">
      <c r="AG459" s="15"/>
    </row>
    <row r="460" spans="33:33">
      <c r="AG460" s="15"/>
    </row>
    <row r="461" spans="33:33">
      <c r="AG461" s="15"/>
    </row>
    <row r="462" spans="33:33">
      <c r="AG462" s="15"/>
    </row>
    <row r="463" spans="33:33">
      <c r="AG463" s="15"/>
    </row>
    <row r="464" spans="33:33">
      <c r="AG464" s="15"/>
    </row>
    <row r="465" spans="33:33">
      <c r="AG465" s="15"/>
    </row>
    <row r="466" spans="33:33">
      <c r="AG466" s="15"/>
    </row>
    <row r="467" spans="33:33">
      <c r="AG467" s="15"/>
    </row>
    <row r="468" spans="33:33">
      <c r="AG468" s="15"/>
    </row>
    <row r="469" spans="33:33">
      <c r="AG469" s="15"/>
    </row>
    <row r="470" spans="33:33">
      <c r="AG470" s="15"/>
    </row>
    <row r="471" spans="33:33">
      <c r="AG471" s="15"/>
    </row>
    <row r="472" spans="33:33">
      <c r="AG472" s="15"/>
    </row>
    <row r="473" spans="33:33">
      <c r="AG473" s="15"/>
    </row>
    <row r="474" spans="33:33">
      <c r="AG474" s="15"/>
    </row>
    <row r="475" spans="33:33">
      <c r="AG475" s="15"/>
    </row>
    <row r="476" spans="33:33">
      <c r="AG476" s="15"/>
    </row>
    <row r="477" spans="33:33">
      <c r="AG477" s="15"/>
    </row>
    <row r="478" spans="33:33">
      <c r="AG478" s="15"/>
    </row>
    <row r="479" spans="33:33">
      <c r="AG479" s="15"/>
    </row>
    <row r="480" spans="33:33">
      <c r="AG480" s="15"/>
    </row>
    <row r="481" spans="33:33">
      <c r="AG481" s="15"/>
    </row>
    <row r="482" spans="33:33">
      <c r="AG482" s="15"/>
    </row>
    <row r="483" spans="33:33">
      <c r="AG483" s="15"/>
    </row>
    <row r="484" spans="33:33">
      <c r="AG484" s="15"/>
    </row>
    <row r="485" spans="33:33">
      <c r="AG485" s="15"/>
    </row>
    <row r="486" spans="33:33">
      <c r="AG486" s="15"/>
    </row>
    <row r="487" spans="33:33">
      <c r="AG487" s="15"/>
    </row>
    <row r="488" spans="33:33">
      <c r="AG488" s="15"/>
    </row>
    <row r="489" spans="33:33">
      <c r="AG489" s="15"/>
    </row>
    <row r="490" spans="33:33">
      <c r="AG490" s="15"/>
    </row>
    <row r="491" spans="33:33">
      <c r="AG491" s="15"/>
    </row>
    <row r="492" spans="33:33">
      <c r="AG492" s="15"/>
    </row>
    <row r="493" spans="33:33">
      <c r="AG493" s="15"/>
    </row>
    <row r="494" spans="33:33">
      <c r="AG494" s="15"/>
    </row>
    <row r="495" spans="33:33">
      <c r="AG495" s="15"/>
    </row>
    <row r="496" spans="33:33">
      <c r="AG496" s="15"/>
    </row>
    <row r="497" spans="33:33">
      <c r="AG497" s="15"/>
    </row>
    <row r="498" spans="33:33">
      <c r="AG498" s="15"/>
    </row>
    <row r="499" spans="33:33">
      <c r="AG499" s="15"/>
    </row>
    <row r="500" spans="33:33">
      <c r="AG500" s="15"/>
    </row>
    <row r="501" spans="33:33">
      <c r="AG501" s="15"/>
    </row>
    <row r="502" spans="33:33">
      <c r="AG502" s="15"/>
    </row>
    <row r="503" spans="33:33">
      <c r="AG503" s="15"/>
    </row>
    <row r="504" spans="33:33">
      <c r="AG504" s="15"/>
    </row>
    <row r="505" spans="33:33">
      <c r="AG505" s="15"/>
    </row>
    <row r="506" spans="33:33">
      <c r="AG506" s="15"/>
    </row>
    <row r="507" spans="33:33">
      <c r="AG507" s="15"/>
    </row>
    <row r="508" spans="33:33">
      <c r="AG508" s="15"/>
    </row>
    <row r="509" spans="33:33">
      <c r="AG509" s="15"/>
    </row>
    <row r="510" spans="33:33">
      <c r="AG510" s="15"/>
    </row>
    <row r="511" spans="33:33">
      <c r="AG511" s="15"/>
    </row>
    <row r="512" spans="33:33">
      <c r="AG512" s="14"/>
    </row>
    <row r="513" spans="33:33">
      <c r="AG513" s="13"/>
    </row>
    <row r="514" spans="33:33">
      <c r="AG514" s="13"/>
    </row>
    <row r="515" spans="33:33">
      <c r="AG515" s="13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Hayes, John</dc:creator>
  <cp:lastModifiedBy>Hardwick, Laura</cp:lastModifiedBy>
  <dcterms:created xsi:type="dcterms:W3CDTF">2025-08-14T12:28:15Z</dcterms:created>
  <dcterms:modified xsi:type="dcterms:W3CDTF">2026-06-10T17:19:25Z</dcterms:modified>
</cp:coreProperties>
</file>