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K:\Procurement\FY SOLICITATIONS\FY 2026 SOLICATIONS\26-048-LH LRA 2026 Paving Project\IFB\"/>
    </mc:Choice>
  </mc:AlternateContent>
  <xr:revisionPtr revIDLastSave="0" documentId="8_{C3A5467A-E1FB-4AB7-B82C-33BF9607B390}" xr6:coauthVersionLast="47" xr6:coauthVersionMax="47" xr10:uidLastSave="{00000000-0000-0000-0000-000000000000}"/>
  <bookViews>
    <workbookView xWindow="-120" yWindow="-120" windowWidth="29040" windowHeight="15720" xr2:uid="{B5256076-8763-4125-9E73-D4B0805E33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29" i="1" l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G126" i="1"/>
  <c r="I126" i="1"/>
  <c r="J126" i="1" s="1"/>
  <c r="I127" i="1"/>
  <c r="N127" i="1" s="1"/>
  <c r="I125" i="1"/>
  <c r="O125" i="1" s="1"/>
  <c r="I124" i="1"/>
  <c r="O124" i="1" s="1"/>
  <c r="I123" i="1"/>
  <c r="O123" i="1" s="1"/>
  <c r="I122" i="1"/>
  <c r="N122" i="1" s="1"/>
  <c r="I121" i="1"/>
  <c r="N121" i="1" s="1"/>
  <c r="I120" i="1"/>
  <c r="N120" i="1" s="1"/>
  <c r="I119" i="1"/>
  <c r="N119" i="1" s="1"/>
  <c r="I118" i="1"/>
  <c r="L118" i="1" s="1"/>
  <c r="I117" i="1"/>
  <c r="L117" i="1" s="1"/>
  <c r="I116" i="1"/>
  <c r="J116" i="1" s="1"/>
  <c r="I115" i="1"/>
  <c r="J115" i="1" s="1"/>
  <c r="I114" i="1"/>
  <c r="J114" i="1" s="1"/>
  <c r="I113" i="1"/>
  <c r="J113" i="1" s="1"/>
  <c r="I112" i="1"/>
  <c r="N112" i="1" s="1"/>
  <c r="I111" i="1"/>
  <c r="O111" i="1" s="1"/>
  <c r="I110" i="1"/>
  <c r="O110" i="1" s="1"/>
  <c r="I109" i="1"/>
  <c r="N109" i="1" s="1"/>
  <c r="I108" i="1"/>
  <c r="N108" i="1" s="1"/>
  <c r="I107" i="1"/>
  <c r="N107" i="1" s="1"/>
  <c r="I106" i="1"/>
  <c r="N106" i="1" s="1"/>
  <c r="I105" i="1"/>
  <c r="N105" i="1" s="1"/>
  <c r="I104" i="1"/>
  <c r="L104" i="1" s="1"/>
  <c r="I103" i="1"/>
  <c r="I102" i="1"/>
  <c r="I101" i="1"/>
  <c r="N101" i="1" s="1"/>
  <c r="I100" i="1"/>
  <c r="J100" i="1" s="1"/>
  <c r="I99" i="1"/>
  <c r="J99" i="1" s="1"/>
  <c r="I98" i="1"/>
  <c r="N98" i="1" s="1"/>
  <c r="I97" i="1"/>
  <c r="O97" i="1" s="1"/>
  <c r="I96" i="1"/>
  <c r="O96" i="1" s="1"/>
  <c r="I95" i="1"/>
  <c r="J95" i="1" s="1"/>
  <c r="I94" i="1"/>
  <c r="N94" i="1" s="1"/>
  <c r="I93" i="1"/>
  <c r="N93" i="1" s="1"/>
  <c r="I92" i="1"/>
  <c r="N92" i="1" s="1"/>
  <c r="I91" i="1"/>
  <c r="N91" i="1" s="1"/>
  <c r="I90" i="1"/>
  <c r="L90" i="1" s="1"/>
  <c r="I89" i="1"/>
  <c r="I88" i="1"/>
  <c r="O88" i="1" s="1"/>
  <c r="I87" i="1"/>
  <c r="I86" i="1"/>
  <c r="J86" i="1" s="1"/>
  <c r="I85" i="1"/>
  <c r="J85" i="1" s="1"/>
  <c r="I84" i="1"/>
  <c r="N84" i="1" s="1"/>
  <c r="I83" i="1"/>
  <c r="O83" i="1" s="1"/>
  <c r="I82" i="1"/>
  <c r="O82" i="1" s="1"/>
  <c r="I81" i="1"/>
  <c r="N81" i="1" s="1"/>
  <c r="I80" i="1"/>
  <c r="N80" i="1" s="1"/>
  <c r="I79" i="1"/>
  <c r="N79" i="1" s="1"/>
  <c r="I78" i="1"/>
  <c r="N78" i="1" s="1"/>
  <c r="I77" i="1"/>
  <c r="J77" i="1" s="1"/>
  <c r="I76" i="1"/>
  <c r="L76" i="1" s="1"/>
  <c r="I75" i="1"/>
  <c r="I74" i="1"/>
  <c r="I73" i="1"/>
  <c r="I72" i="1"/>
  <c r="J72" i="1" s="1"/>
  <c r="I71" i="1"/>
  <c r="J71" i="1" s="1"/>
  <c r="I70" i="1"/>
  <c r="N70" i="1" s="1"/>
  <c r="I69" i="1"/>
  <c r="O69" i="1" s="1"/>
  <c r="I68" i="1"/>
  <c r="O68" i="1" s="1"/>
  <c r="I67" i="1"/>
  <c r="L67" i="1" s="1"/>
  <c r="I66" i="1"/>
  <c r="N66" i="1" s="1"/>
  <c r="I65" i="1"/>
  <c r="N65" i="1" s="1"/>
  <c r="I64" i="1"/>
  <c r="N64" i="1" s="1"/>
  <c r="I63" i="1"/>
  <c r="N63" i="1" s="1"/>
  <c r="I62" i="1"/>
  <c r="L62" i="1" s="1"/>
  <c r="I61" i="1"/>
  <c r="I60" i="1"/>
  <c r="I59" i="1"/>
  <c r="I58" i="1"/>
  <c r="J58" i="1" s="1"/>
  <c r="I57" i="1"/>
  <c r="J57" i="1" s="1"/>
  <c r="I56" i="1"/>
  <c r="L56" i="1" s="1"/>
  <c r="I55" i="1"/>
  <c r="O55" i="1" s="1"/>
  <c r="I54" i="1"/>
  <c r="O54" i="1" s="1"/>
  <c r="I53" i="1"/>
  <c r="J53" i="1" s="1"/>
  <c r="I52" i="1"/>
  <c r="N52" i="1" s="1"/>
  <c r="I51" i="1"/>
  <c r="N51" i="1" s="1"/>
  <c r="I50" i="1"/>
  <c r="N50" i="1" s="1"/>
  <c r="I49" i="1"/>
  <c r="N49" i="1" s="1"/>
  <c r="I48" i="1"/>
  <c r="L48" i="1" s="1"/>
  <c r="I47" i="1"/>
  <c r="I46" i="1"/>
  <c r="I45" i="1"/>
  <c r="J45" i="1" s="1"/>
  <c r="I44" i="1"/>
  <c r="J44" i="1" s="1"/>
  <c r="I43" i="1"/>
  <c r="J43" i="1" s="1"/>
  <c r="I42" i="1"/>
  <c r="L42" i="1" s="1"/>
  <c r="I41" i="1"/>
  <c r="O41" i="1" s="1"/>
  <c r="I40" i="1"/>
  <c r="O40" i="1" s="1"/>
  <c r="I39" i="1"/>
  <c r="N39" i="1" s="1"/>
  <c r="I38" i="1"/>
  <c r="N38" i="1" s="1"/>
  <c r="I37" i="1"/>
  <c r="N37" i="1" s="1"/>
  <c r="I36" i="1"/>
  <c r="N36" i="1" s="1"/>
  <c r="I35" i="1"/>
  <c r="N35" i="1" s="1"/>
  <c r="I34" i="1"/>
  <c r="L34" i="1" s="1"/>
  <c r="I33" i="1"/>
  <c r="I32" i="1"/>
  <c r="I31" i="1"/>
  <c r="I30" i="1"/>
  <c r="J30" i="1" s="1"/>
  <c r="I29" i="1"/>
  <c r="J29" i="1" s="1"/>
  <c r="I28" i="1"/>
  <c r="N28" i="1" s="1"/>
  <c r="I27" i="1"/>
  <c r="O27" i="1" s="1"/>
  <c r="I26" i="1"/>
  <c r="O26" i="1" s="1"/>
  <c r="I25" i="1"/>
  <c r="N25" i="1" s="1"/>
  <c r="I24" i="1"/>
  <c r="N24" i="1" s="1"/>
  <c r="I23" i="1"/>
  <c r="N23" i="1" s="1"/>
  <c r="I22" i="1"/>
  <c r="N22" i="1" s="1"/>
  <c r="I21" i="1"/>
  <c r="N21" i="1" s="1"/>
  <c r="I20" i="1"/>
  <c r="L20" i="1" s="1"/>
  <c r="I19" i="1"/>
  <c r="I18" i="1"/>
  <c r="O18" i="1" s="1"/>
  <c r="I17" i="1"/>
  <c r="O17" i="1" s="1"/>
  <c r="I16" i="1"/>
  <c r="J16" i="1" s="1"/>
  <c r="I15" i="1"/>
  <c r="J15" i="1" s="1"/>
  <c r="I14" i="1"/>
  <c r="N14" i="1" s="1"/>
  <c r="I13" i="1"/>
  <c r="O13" i="1" s="1"/>
  <c r="I12" i="1"/>
  <c r="O12" i="1" s="1"/>
  <c r="I11" i="1"/>
  <c r="J11" i="1" s="1"/>
  <c r="I10" i="1"/>
  <c r="N10" i="1" s="1"/>
  <c r="I9" i="1"/>
  <c r="N9" i="1" s="1"/>
  <c r="I8" i="1"/>
  <c r="N8" i="1" s="1"/>
  <c r="I7" i="1"/>
  <c r="N7" i="1" s="1"/>
  <c r="I6" i="1"/>
  <c r="L6" i="1" s="1"/>
  <c r="I5" i="1"/>
  <c r="G127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129" i="1" l="1"/>
  <c r="I129" i="1"/>
  <c r="O126" i="1"/>
  <c r="N126" i="1"/>
  <c r="L126" i="1"/>
  <c r="J80" i="1"/>
  <c r="L57" i="1"/>
  <c r="L127" i="1"/>
  <c r="N83" i="1"/>
  <c r="O67" i="1"/>
  <c r="J7" i="1"/>
  <c r="J81" i="1"/>
  <c r="L70" i="1"/>
  <c r="N11" i="1"/>
  <c r="O72" i="1"/>
  <c r="J10" i="1"/>
  <c r="J83" i="1"/>
  <c r="L72" i="1"/>
  <c r="N15" i="1"/>
  <c r="N95" i="1"/>
  <c r="O80" i="1"/>
  <c r="J12" i="1"/>
  <c r="J108" i="1"/>
  <c r="L80" i="1"/>
  <c r="N40" i="1"/>
  <c r="N96" i="1"/>
  <c r="O81" i="1"/>
  <c r="J24" i="1"/>
  <c r="J123" i="1"/>
  <c r="L81" i="1"/>
  <c r="N43" i="1"/>
  <c r="N114" i="1"/>
  <c r="O85" i="1"/>
  <c r="J38" i="1"/>
  <c r="L10" i="1"/>
  <c r="L82" i="1"/>
  <c r="N44" i="1"/>
  <c r="N118" i="1"/>
  <c r="O90" i="1"/>
  <c r="J39" i="1"/>
  <c r="L24" i="1"/>
  <c r="L94" i="1"/>
  <c r="N53" i="1"/>
  <c r="N123" i="1"/>
  <c r="O92" i="1"/>
  <c r="J40" i="1"/>
  <c r="L27" i="1"/>
  <c r="L100" i="1"/>
  <c r="N54" i="1"/>
  <c r="N125" i="1"/>
  <c r="O93" i="1"/>
  <c r="L28" i="1"/>
  <c r="L107" i="1"/>
  <c r="N55" i="1"/>
  <c r="O94" i="1"/>
  <c r="J54" i="1"/>
  <c r="L29" i="1"/>
  <c r="L108" i="1"/>
  <c r="N56" i="1"/>
  <c r="O10" i="1"/>
  <c r="O95" i="1"/>
  <c r="J64" i="1"/>
  <c r="L40" i="1"/>
  <c r="L112" i="1"/>
  <c r="N57" i="1"/>
  <c r="O11" i="1"/>
  <c r="O107" i="1"/>
  <c r="J68" i="1"/>
  <c r="L53" i="1"/>
  <c r="L114" i="1"/>
  <c r="N72" i="1"/>
  <c r="O24" i="1"/>
  <c r="O109" i="1"/>
  <c r="J78" i="1"/>
  <c r="L55" i="1"/>
  <c r="L122" i="1"/>
  <c r="O43" i="1"/>
  <c r="O114" i="1"/>
  <c r="J79" i="1"/>
  <c r="L123" i="1"/>
  <c r="N82" i="1"/>
  <c r="O44" i="1"/>
  <c r="L125" i="1"/>
  <c r="J124" i="1"/>
  <c r="N124" i="1"/>
  <c r="L124" i="1"/>
  <c r="J122" i="1"/>
  <c r="O122" i="1"/>
  <c r="N113" i="1"/>
  <c r="O113" i="1"/>
  <c r="L113" i="1"/>
  <c r="L111" i="1"/>
  <c r="N111" i="1"/>
  <c r="L110" i="1"/>
  <c r="J110" i="1"/>
  <c r="N110" i="1"/>
  <c r="J109" i="1"/>
  <c r="L109" i="1"/>
  <c r="O108" i="1"/>
  <c r="O106" i="1"/>
  <c r="O105" i="1"/>
  <c r="N100" i="1"/>
  <c r="O100" i="1"/>
  <c r="L99" i="1"/>
  <c r="O99" i="1"/>
  <c r="L98" i="1"/>
  <c r="L97" i="1"/>
  <c r="J97" i="1"/>
  <c r="J96" i="1"/>
  <c r="L96" i="1"/>
  <c r="L95" i="1"/>
  <c r="J94" i="1"/>
  <c r="L93" i="1"/>
  <c r="L92" i="1"/>
  <c r="L91" i="1"/>
  <c r="O91" i="1"/>
  <c r="O86" i="1"/>
  <c r="N86" i="1"/>
  <c r="L86" i="1"/>
  <c r="N85" i="1"/>
  <c r="L85" i="1"/>
  <c r="J82" i="1"/>
  <c r="L71" i="1"/>
  <c r="N71" i="1"/>
  <c r="O71" i="1"/>
  <c r="N69" i="1"/>
  <c r="L69" i="1"/>
  <c r="J69" i="1"/>
  <c r="N68" i="1"/>
  <c r="L68" i="1"/>
  <c r="J67" i="1"/>
  <c r="N67" i="1"/>
  <c r="J66" i="1"/>
  <c r="L66" i="1"/>
  <c r="O66" i="1"/>
  <c r="J65" i="1"/>
  <c r="J63" i="1"/>
  <c r="J62" i="1"/>
  <c r="N62" i="1"/>
  <c r="N58" i="1"/>
  <c r="L58" i="1"/>
  <c r="O58" i="1"/>
  <c r="O57" i="1"/>
  <c r="L54" i="1"/>
  <c r="O53" i="1"/>
  <c r="L52" i="1"/>
  <c r="O52" i="1"/>
  <c r="J52" i="1"/>
  <c r="L51" i="1"/>
  <c r="O51" i="1"/>
  <c r="L50" i="1"/>
  <c r="L49" i="1"/>
  <c r="J41" i="1"/>
  <c r="O39" i="1"/>
  <c r="L39" i="1"/>
  <c r="L38" i="1"/>
  <c r="O38" i="1"/>
  <c r="O37" i="1"/>
  <c r="O36" i="1"/>
  <c r="O35" i="1"/>
  <c r="O34" i="1"/>
  <c r="O30" i="1"/>
  <c r="L30" i="1"/>
  <c r="N30" i="1"/>
  <c r="O29" i="1"/>
  <c r="N29" i="1"/>
  <c r="J27" i="1"/>
  <c r="N27" i="1"/>
  <c r="J26" i="1"/>
  <c r="L26" i="1"/>
  <c r="N26" i="1"/>
  <c r="L25" i="1"/>
  <c r="J25" i="1"/>
  <c r="O25" i="1"/>
  <c r="L15" i="1"/>
  <c r="L14" i="1"/>
  <c r="J13" i="1"/>
  <c r="N13" i="1"/>
  <c r="L13" i="1"/>
  <c r="N12" i="1"/>
  <c r="L12" i="1"/>
  <c r="N16" i="1"/>
  <c r="L16" i="1"/>
  <c r="L11" i="1"/>
  <c r="J9" i="1"/>
  <c r="J8" i="1"/>
  <c r="L46" i="1"/>
  <c r="O46" i="1"/>
  <c r="N46" i="1"/>
  <c r="J46" i="1"/>
  <c r="L19" i="1"/>
  <c r="O19" i="1"/>
  <c r="N19" i="1"/>
  <c r="J19" i="1"/>
  <c r="L89" i="1"/>
  <c r="J89" i="1"/>
  <c r="N89" i="1"/>
  <c r="O89" i="1"/>
  <c r="L17" i="1"/>
  <c r="N17" i="1"/>
  <c r="J17" i="1"/>
  <c r="L31" i="1"/>
  <c r="O31" i="1"/>
  <c r="N31" i="1"/>
  <c r="J31" i="1"/>
  <c r="L45" i="1"/>
  <c r="O45" i="1"/>
  <c r="N45" i="1"/>
  <c r="L59" i="1"/>
  <c r="N59" i="1"/>
  <c r="J59" i="1"/>
  <c r="O59" i="1"/>
  <c r="L73" i="1"/>
  <c r="J73" i="1"/>
  <c r="N73" i="1"/>
  <c r="O73" i="1"/>
  <c r="L87" i="1"/>
  <c r="O87" i="1"/>
  <c r="N87" i="1"/>
  <c r="J87" i="1"/>
  <c r="L101" i="1"/>
  <c r="J101" i="1"/>
  <c r="O101" i="1"/>
  <c r="L115" i="1"/>
  <c r="N115" i="1"/>
  <c r="O115" i="1"/>
  <c r="L18" i="1"/>
  <c r="N18" i="1"/>
  <c r="J18" i="1"/>
  <c r="L32" i="1"/>
  <c r="N32" i="1"/>
  <c r="J32" i="1"/>
  <c r="O32" i="1"/>
  <c r="L60" i="1"/>
  <c r="N60" i="1"/>
  <c r="J60" i="1"/>
  <c r="O60" i="1"/>
  <c r="L74" i="1"/>
  <c r="J74" i="1"/>
  <c r="N74" i="1"/>
  <c r="O74" i="1"/>
  <c r="L88" i="1"/>
  <c r="J88" i="1"/>
  <c r="N88" i="1"/>
  <c r="L102" i="1"/>
  <c r="N102" i="1"/>
  <c r="O102" i="1"/>
  <c r="J102" i="1"/>
  <c r="L116" i="1"/>
  <c r="N116" i="1"/>
  <c r="O116" i="1"/>
  <c r="L5" i="1"/>
  <c r="J5" i="1"/>
  <c r="O5" i="1"/>
  <c r="N5" i="1"/>
  <c r="L33" i="1"/>
  <c r="O33" i="1"/>
  <c r="N33" i="1"/>
  <c r="J33" i="1"/>
  <c r="L47" i="1"/>
  <c r="O47" i="1"/>
  <c r="N47" i="1"/>
  <c r="J47" i="1"/>
  <c r="L61" i="1"/>
  <c r="O61" i="1"/>
  <c r="L75" i="1"/>
  <c r="J75" i="1"/>
  <c r="N75" i="1"/>
  <c r="O75" i="1"/>
  <c r="L103" i="1"/>
  <c r="J103" i="1"/>
  <c r="O103" i="1"/>
  <c r="N103" i="1"/>
  <c r="N61" i="1"/>
  <c r="J61" i="1"/>
  <c r="J118" i="1"/>
  <c r="O20" i="1"/>
  <c r="O21" i="1"/>
  <c r="J49" i="1"/>
  <c r="J120" i="1"/>
  <c r="L36" i="1"/>
  <c r="J50" i="1"/>
  <c r="J121" i="1"/>
  <c r="L37" i="1"/>
  <c r="L77" i="1"/>
  <c r="O6" i="1"/>
  <c r="J51" i="1"/>
  <c r="L78" i="1"/>
  <c r="L21" i="1"/>
  <c r="N90" i="1"/>
  <c r="O8" i="1"/>
  <c r="O62" i="1"/>
  <c r="J90" i="1"/>
  <c r="N34" i="1"/>
  <c r="O63" i="1"/>
  <c r="O117" i="1"/>
  <c r="J37" i="1"/>
  <c r="L23" i="1"/>
  <c r="L63" i="1"/>
  <c r="O28" i="1"/>
  <c r="J28" i="1"/>
  <c r="O56" i="1"/>
  <c r="J56" i="1"/>
  <c r="O84" i="1"/>
  <c r="J84" i="1"/>
  <c r="O112" i="1"/>
  <c r="J112" i="1"/>
  <c r="J21" i="1"/>
  <c r="J55" i="1"/>
  <c r="J92" i="1"/>
  <c r="L7" i="1"/>
  <c r="N76" i="1"/>
  <c r="O48" i="1"/>
  <c r="L43" i="1"/>
  <c r="L65" i="1"/>
  <c r="L83" i="1"/>
  <c r="L105" i="1"/>
  <c r="N41" i="1"/>
  <c r="N77" i="1"/>
  <c r="O15" i="1"/>
  <c r="O49" i="1"/>
  <c r="O120" i="1"/>
  <c r="J117" i="1"/>
  <c r="N6" i="1"/>
  <c r="J48" i="1"/>
  <c r="J119" i="1"/>
  <c r="L35" i="1"/>
  <c r="N104" i="1"/>
  <c r="N48" i="1"/>
  <c r="O22" i="1"/>
  <c r="O76" i="1"/>
  <c r="J104" i="1"/>
  <c r="O23" i="1"/>
  <c r="O77" i="1"/>
  <c r="J34" i="1"/>
  <c r="J105" i="1"/>
  <c r="O7" i="1"/>
  <c r="O78" i="1"/>
  <c r="J35" i="1"/>
  <c r="J106" i="1"/>
  <c r="L79" i="1"/>
  <c r="L119" i="1"/>
  <c r="O79" i="1"/>
  <c r="J36" i="1"/>
  <c r="J107" i="1"/>
  <c r="L22" i="1"/>
  <c r="L120" i="1"/>
  <c r="O9" i="1"/>
  <c r="J20" i="1"/>
  <c r="J91" i="1"/>
  <c r="J125" i="1"/>
  <c r="L41" i="1"/>
  <c r="L121" i="1"/>
  <c r="O64" i="1"/>
  <c r="O118" i="1"/>
  <c r="O14" i="1"/>
  <c r="J14" i="1"/>
  <c r="O42" i="1"/>
  <c r="J42" i="1"/>
  <c r="O70" i="1"/>
  <c r="J70" i="1"/>
  <c r="O98" i="1"/>
  <c r="J98" i="1"/>
  <c r="O127" i="1"/>
  <c r="J127" i="1"/>
  <c r="L64" i="1"/>
  <c r="N97" i="1"/>
  <c r="O65" i="1"/>
  <c r="O119" i="1"/>
  <c r="J22" i="1"/>
  <c r="J76" i="1"/>
  <c r="J93" i="1"/>
  <c r="L8" i="1"/>
  <c r="J6" i="1"/>
  <c r="J23" i="1"/>
  <c r="J111" i="1"/>
  <c r="L9" i="1"/>
  <c r="L44" i="1"/>
  <c r="L84" i="1"/>
  <c r="L106" i="1"/>
  <c r="N20" i="1"/>
  <c r="N42" i="1"/>
  <c r="N99" i="1"/>
  <c r="N117" i="1"/>
  <c r="O16" i="1"/>
  <c r="O50" i="1"/>
  <c r="O104" i="1"/>
  <c r="O121" i="1"/>
  <c r="J129" i="1" l="1"/>
  <c r="O129" i="1"/>
  <c r="L129" i="1"/>
  <c r="N129" i="1"/>
</calcChain>
</file>

<file path=xl/sharedStrings.xml><?xml version="1.0" encoding="utf-8"?>
<sst xmlns="http://schemas.openxmlformats.org/spreadsheetml/2006/main" count="648" uniqueCount="153">
  <si>
    <t>Road Name</t>
  </si>
  <si>
    <t>Miles</t>
  </si>
  <si>
    <t xml:space="preserve"> Width (Ft)</t>
  </si>
  <si>
    <t xml:space="preserve"> Square Yards</t>
  </si>
  <si>
    <t xml:space="preserve"> Patchwork,SY, E</t>
  </si>
  <si>
    <t>Deep Patch SY, E</t>
  </si>
  <si>
    <t>Asphalt, Tons 12.5 mm, E</t>
  </si>
  <si>
    <t>Asphalt, Tons 9.5 mm, E</t>
  </si>
  <si>
    <t>Tack,Gal, E</t>
  </si>
  <si>
    <t>Milling,Tons, E</t>
  </si>
  <si>
    <t>M.H. Risers (EA), E</t>
  </si>
  <si>
    <t>W.V. Risers (EA), E</t>
  </si>
  <si>
    <t xml:space="preserve">Painted Arrows(EA), E </t>
  </si>
  <si>
    <t>Bike Symbols(EA),E</t>
  </si>
  <si>
    <t xml:space="preserve">Painted Crosswalks(LF), E </t>
  </si>
  <si>
    <t xml:space="preserve">Painted Stop Bars(LF), E </t>
  </si>
  <si>
    <t>RR Symbols(EA), E</t>
  </si>
  <si>
    <t>GABC E</t>
  </si>
  <si>
    <t>RPM,M,E</t>
  </si>
  <si>
    <t>Clip Grass Shoulders, Miles, Est.</t>
  </si>
  <si>
    <t>From</t>
  </si>
  <si>
    <t>To</t>
  </si>
  <si>
    <t>Striping, M (Centerline And Lane Lines)LF, Est.</t>
  </si>
  <si>
    <t>Milling</t>
  </si>
  <si>
    <t>TONS</t>
  </si>
  <si>
    <t>Bituminous Tack</t>
  </si>
  <si>
    <t>GAL</t>
  </si>
  <si>
    <t>Roadway Patching</t>
  </si>
  <si>
    <t>SY</t>
  </si>
  <si>
    <t>12.5 mm Superpave Asphalt</t>
  </si>
  <si>
    <t>9.5 mm Superpave Asphalt</t>
  </si>
  <si>
    <t>EA</t>
  </si>
  <si>
    <t>Traffic Signal Loop Install</t>
  </si>
  <si>
    <t>Striping (Center Lines, Edge Lines, Lane Lines)</t>
  </si>
  <si>
    <t>LF</t>
  </si>
  <si>
    <t>Painted Arrows</t>
  </si>
  <si>
    <t>Bike Symbols</t>
  </si>
  <si>
    <t>Painted Crosswalks</t>
  </si>
  <si>
    <t>Painted Stop Bars</t>
  </si>
  <si>
    <t>Painted RR Symbols</t>
  </si>
  <si>
    <t>RPMs</t>
  </si>
  <si>
    <t>Clipping Grassed Shoulders</t>
  </si>
  <si>
    <t>cul-de-sac</t>
  </si>
  <si>
    <t>Length (Feet)</t>
  </si>
  <si>
    <t>Length (Miles)</t>
  </si>
  <si>
    <t>Painted X-Hatching, LF, E</t>
  </si>
  <si>
    <t>Rumble Strips</t>
  </si>
  <si>
    <t>Painted X-Hatching</t>
  </si>
  <si>
    <t>MILES</t>
  </si>
  <si>
    <t xml:space="preserve"> Speed Bumps(EA),E</t>
  </si>
  <si>
    <t xml:space="preserve">Painted Messages </t>
  </si>
  <si>
    <t xml:space="preserve"> Painted Messages (EA),E</t>
  </si>
  <si>
    <t>Speed Bumps</t>
  </si>
  <si>
    <t xml:space="preserve"> Rumble Strips(SET),E</t>
  </si>
  <si>
    <t>SETS</t>
  </si>
  <si>
    <t>Water Valves (Adjustment)</t>
  </si>
  <si>
    <t>Manholes (Adjustment)</t>
  </si>
  <si>
    <t>Install Furnished  Water Valve Risers</t>
  </si>
  <si>
    <t>Traffic Signal Loops (EA), E</t>
  </si>
  <si>
    <t>PCI Rating</t>
  </si>
  <si>
    <t>Install Furnished Sewer Manhole, Storm Manhole Risers</t>
  </si>
  <si>
    <t>Item</t>
  </si>
  <si>
    <t>Unit</t>
  </si>
  <si>
    <t>Quantity</t>
  </si>
  <si>
    <t xml:space="preserve">Unit Price </t>
  </si>
  <si>
    <t>Total Price</t>
  </si>
  <si>
    <t>Total Amount</t>
  </si>
  <si>
    <t>PROJECT QUANTITIES SHEET FOR 2026 LRA ROAD LIST</t>
  </si>
  <si>
    <t>N Ridge Blvd</t>
  </si>
  <si>
    <t>Price Rd</t>
  </si>
  <si>
    <t>Northridge Dr</t>
  </si>
  <si>
    <t>Badin Ct</t>
  </si>
  <si>
    <t>Ashton Dr</t>
  </si>
  <si>
    <t>Sumter Ct</t>
  </si>
  <si>
    <t>NNA</t>
  </si>
  <si>
    <t>Inman Ct</t>
  </si>
  <si>
    <t>Landis Ct</t>
  </si>
  <si>
    <t>W Springs Dr</t>
  </si>
  <si>
    <t>Fordham Ct</t>
  </si>
  <si>
    <t>Baylor Ct</t>
  </si>
  <si>
    <t>Winston Dr</t>
  </si>
  <si>
    <t xml:space="preserve">Kent Dr </t>
  </si>
  <si>
    <t>Cantebury Rd</t>
  </si>
  <si>
    <t>Neville Way</t>
  </si>
  <si>
    <t>Sussex Dr</t>
  </si>
  <si>
    <t>Kent Dr</t>
  </si>
  <si>
    <t>Berkshire Dr</t>
  </si>
  <si>
    <t>Canterbury Rd</t>
  </si>
  <si>
    <t>Westbury Dr</t>
  </si>
  <si>
    <t>Penfield Pl</t>
  </si>
  <si>
    <t>Westgate Dr</t>
  </si>
  <si>
    <t>Greenwich Pl</t>
  </si>
  <si>
    <t>Cambridge Dr</t>
  </si>
  <si>
    <t>turn out</t>
  </si>
  <si>
    <t>Stratford Cir</t>
  </si>
  <si>
    <t>Williamson Rd</t>
  </si>
  <si>
    <t>Elkan Ave</t>
  </si>
  <si>
    <t>Rocky Creek RD</t>
  </si>
  <si>
    <t>Vivian Dr</t>
  </si>
  <si>
    <t>Brevard Dr</t>
  </si>
  <si>
    <t>Thrasher Ave</t>
  </si>
  <si>
    <t>Rosen Ave</t>
  </si>
  <si>
    <t>Hillside Dr</t>
  </si>
  <si>
    <t>Greenleaf Dr</t>
  </si>
  <si>
    <t>Dapleton Dr</t>
  </si>
  <si>
    <t>Charlene Ter</t>
  </si>
  <si>
    <t>Vinson Ave</t>
  </si>
  <si>
    <t>Holland Dr</t>
  </si>
  <si>
    <t>N Groveland Cir</t>
  </si>
  <si>
    <t>S Groveland Cir</t>
  </si>
  <si>
    <t>Adger Rd</t>
  </si>
  <si>
    <t>Fairfax Dr</t>
  </si>
  <si>
    <t>South Groveland Cir</t>
  </si>
  <si>
    <t>Pinedale Dr</t>
  </si>
  <si>
    <t>Ashland Dr</t>
  </si>
  <si>
    <t>Marcell Dr</t>
  </si>
  <si>
    <t>Echols Pl</t>
  </si>
  <si>
    <t>Bloomfield Rd</t>
  </si>
  <si>
    <t>North Groveland Cir</t>
  </si>
  <si>
    <t>Druid Pl</t>
  </si>
  <si>
    <t>Clover Pl</t>
  </si>
  <si>
    <t>Essex Rd</t>
  </si>
  <si>
    <t>Fairview Dr</t>
  </si>
  <si>
    <t>Silver Pines Dr</t>
  </si>
  <si>
    <t xml:space="preserve">Silver Pines Dr </t>
  </si>
  <si>
    <t>Price Dr</t>
  </si>
  <si>
    <t>Silver Pines Ct</t>
  </si>
  <si>
    <t>Lyn Dr</t>
  </si>
  <si>
    <t>Lyn Ct</t>
  </si>
  <si>
    <t>Rocky Creek Rd</t>
  </si>
  <si>
    <t>Medford Pl</t>
  </si>
  <si>
    <t>Dorset Dr</t>
  </si>
  <si>
    <t>Burbank Pl</t>
  </si>
  <si>
    <t>Thrasher Cir</t>
  </si>
  <si>
    <t>Thrasher Ct</t>
  </si>
  <si>
    <t xml:space="preserve">Thrasher Ct </t>
  </si>
  <si>
    <t>Crestwood Trl</t>
  </si>
  <si>
    <t>Nowell Rd W</t>
  </si>
  <si>
    <t>Ridge Point Way</t>
  </si>
  <si>
    <t>Winslow Ct</t>
  </si>
  <si>
    <t>Carsons Walk</t>
  </si>
  <si>
    <t>Pineworth Rd</t>
  </si>
  <si>
    <t>cul-de sac</t>
  </si>
  <si>
    <t>Chris Road</t>
  </si>
  <si>
    <t>Norhtwest Pt Dr</t>
  </si>
  <si>
    <t>Roderick Road</t>
  </si>
  <si>
    <t>US 23</t>
  </si>
  <si>
    <t>Level Acres Dr</t>
  </si>
  <si>
    <t>Roderick Rd</t>
  </si>
  <si>
    <t>Level Acres Dr SW</t>
  </si>
  <si>
    <t>Column1</t>
  </si>
  <si>
    <t>Manhole Adjustment</t>
  </si>
  <si>
    <t>Water Valve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</si>
</sst>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Aptos Narrow"/>
      <family val="2"/>
      <scheme val="minor"/>
    </font>
    <font>
      <sz val="24"/>
      <color theme="1"/>
      <name val="Calibri"/>
      <family val="2"/>
    </font>
    <font>
      <u/>
      <sz val="14"/>
      <color theme="1"/>
      <name val="Aptos Narrow"/>
      <family val="2"/>
      <scheme val="minor"/>
    </font>
    <font>
      <u/>
      <sz val="12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theme="1"/>
      <name val="Calibri"/>
      <family val="2"/>
    </font>
    <font>
      <sz val="12"/>
      <color theme="1"/>
      <name val="Aptos Narrow"/>
      <family val="2"/>
      <scheme val="minor"/>
    </font>
    <font>
      <sz val="12"/>
      <color theme="1"/>
      <name val="Aptos Narrow"/>
      <family val="2"/>
    </font>
    <font>
      <sz val="12"/>
      <color theme="1"/>
      <name val="Calibri (Body)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3">
    <xf numFmtId="0" fontId="0" fillId="0" borderId="0"/>
    <xf numFmtId="0" fontId="4" fillId="2" borderId="2" applyNumberFormat="0" applyAlignment="0" applyProtection="0"/>
    <xf numFmtId="0" fontId="6" fillId="0" borderId="0"/>
  </cellStyleXfs>
  <cellXfs count="43">
    <xf numFmtId="0" fontId="0" fillId="0" borderId="0" xfId="0"/>
    <xf numFmtId="0" fontId="1" fillId="0" borderId="0" xfId="0" applyFont="1"/>
    <xf numFmtId="0" fontId="0" fillId="0" borderId="1" xfId="0" applyBorder="1"/>
    <xf numFmtId="2" fontId="0" fillId="0" borderId="0" xfId="0" applyNumberFormat="1"/>
    <xf numFmtId="164" fontId="0" fillId="0" borderId="0" xfId="0" applyNumberFormat="1"/>
    <xf numFmtId="0" fontId="4" fillId="2" borderId="2" xfId="1"/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3" borderId="2" xfId="1" applyFill="1"/>
    <xf numFmtId="0" fontId="4" fillId="3" borderId="3" xfId="1" applyFill="1" applyBorder="1"/>
    <xf numFmtId="0" fontId="4" fillId="3" borderId="0" xfId="1" applyFill="1" applyBorder="1"/>
    <xf numFmtId="2" fontId="0" fillId="4" borderId="0" xfId="0" applyNumberFormat="1" applyFill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4" fillId="3" borderId="0" xfId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" fillId="0" borderId="0" xfId="0" applyFont="1"/>
    <xf numFmtId="0" fontId="0" fillId="6" borderId="0" xfId="0" applyFill="1"/>
    <xf numFmtId="0" fontId="0" fillId="3" borderId="0" xfId="0" applyFill="1"/>
    <xf numFmtId="0" fontId="3" fillId="3" borderId="0" xfId="0" applyFont="1" applyFill="1"/>
    <xf numFmtId="1" fontId="0" fillId="0" borderId="0" xfId="0" applyNumberFormat="1"/>
    <xf numFmtId="1" fontId="0" fillId="3" borderId="0" xfId="0" applyNumberFormat="1" applyFill="1"/>
    <xf numFmtId="1" fontId="0" fillId="6" borderId="0" xfId="0" applyNumberFormat="1" applyFill="1"/>
    <xf numFmtId="0" fontId="3" fillId="6" borderId="0" xfId="0" applyFont="1" applyFill="1"/>
    <xf numFmtId="4" fontId="5" fillId="0" borderId="1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2" fontId="0" fillId="3" borderId="0" xfId="0" applyNumberFormat="1" applyFill="1"/>
    <xf numFmtId="164" fontId="0" fillId="3" borderId="0" xfId="0" applyNumberFormat="1" applyFill="1"/>
    <xf numFmtId="0" fontId="7" fillId="3" borderId="0" xfId="0" applyFont="1" applyFill="1" applyAlignment="1">
      <alignment horizontal="right" vertical="center" wrapText="1"/>
    </xf>
    <xf numFmtId="3" fontId="0" fillId="3" borderId="0" xfId="0" applyNumberFormat="1" applyFill="1"/>
    <xf numFmtId="2" fontId="4" fillId="3" borderId="0" xfId="1" applyNumberFormat="1" applyFill="1" applyBorder="1"/>
    <xf numFmtId="0" fontId="8" fillId="3" borderId="0" xfId="0" applyFont="1" applyFill="1"/>
    <xf numFmtId="3" fontId="5" fillId="3" borderId="1" xfId="0" applyNumberFormat="1" applyFont="1" applyFill="1" applyBorder="1" applyAlignment="1">
      <alignment vertical="center"/>
    </xf>
    <xf numFmtId="0" fontId="0" fillId="3" borderId="0" xfId="0" applyFill="1" applyAlignment="1">
      <alignment horizontal="right"/>
    </xf>
  </cellXfs>
  <cellStyles count="3">
    <cellStyle name="Input" xfId="1" builtinId="20"/>
    <cellStyle name="Normal" xfId="0" builtinId="0"/>
    <cellStyle name="Normal 2" xfId="2" xr:uid="{3B13D891-A89E-4E63-8094-AC0D268FE3DE}"/>
  </cellStyles>
  <dxfs count="30">
    <dxf>
      <numFmt numFmtId="2" formatCode="0.00"/>
      <fill>
        <patternFill patternType="solid">
          <fgColor indexed="64"/>
          <bgColor theme="0"/>
        </patternFill>
      </fill>
    </dxf>
    <dxf>
      <numFmt numFmtId="2" formatCode="0.00"/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</dxf>
    <dxf>
      <numFmt numFmtId="164" formatCode="0.0"/>
    </dxf>
    <dxf>
      <numFmt numFmtId="2" formatCode="0.00"/>
    </dxf>
    <dxf>
      <fill>
        <patternFill patternType="solid">
          <fgColor indexed="64"/>
          <bgColor theme="0"/>
        </patternFill>
      </fill>
    </dxf>
    <dxf>
      <numFmt numFmtId="164" formatCode="0.0"/>
    </dxf>
    <dxf>
      <fill>
        <patternFill patternType="solid">
          <fgColor indexed="64"/>
          <bgColor theme="0"/>
        </patternFill>
      </fill>
    </dxf>
    <dxf>
      <numFmt numFmtId="2" formatCode="0.00"/>
    </dxf>
    <dxf>
      <numFmt numFmtId="2" formatCode="0.00"/>
    </dxf>
    <dxf>
      <fill>
        <patternFill patternType="solid">
          <fgColor indexed="64"/>
          <bgColor theme="0"/>
        </patternFill>
      </fill>
    </dxf>
    <dxf>
      <numFmt numFmtId="2" formatCode="0.00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63523B8-C801-4D95-B9E8-C39CA986FC8F}" name="Table1" displayName="Table1" ref="A3:AG126" totalsRowShown="0" dataDxfId="29">
  <autoFilter ref="A3:AG126" xr:uid="{963523B8-C801-4D95-B9E8-C39CA986FC8F}"/>
  <tableColumns count="33">
    <tableColumn id="1" xr3:uid="{1B489270-C7D6-4E0A-BF70-C09A0DD12516}" name="Road Name"/>
    <tableColumn id="2" xr3:uid="{5B32703E-6E4B-42E4-8AA9-42CA20B97944}" name="From"/>
    <tableColumn id="3" xr3:uid="{9FA61646-0B8D-48AA-9883-A3048E4C4048}" name="To" dataDxfId="28"/>
    <tableColumn id="4" xr3:uid="{4C63D3F3-92DB-44E6-8C67-B2E14B279EC6}" name="Column1" dataDxfId="27"/>
    <tableColumn id="5" xr3:uid="{DBD41BE7-8DED-40D1-8F47-99E39E390E29}" name="PCI Rating"/>
    <tableColumn id="6" xr3:uid="{9709FD56-5DFC-495F-AAFF-DCD34FA5CD8C}" name="Length (Feet)"/>
    <tableColumn id="7" xr3:uid="{3D2669E4-5F32-4D5D-809B-1C87254C69E8}" name="Length (Miles)" dataDxfId="26">
      <calculatedColumnFormula>F4/5280</calculatedColumnFormula>
    </tableColumn>
    <tableColumn id="8" xr3:uid="{E398A982-B1A1-4A5E-ADD0-AFEB36C79484}" name=" Width (Ft)" dataDxfId="25"/>
    <tableColumn id="9" xr3:uid="{F744F175-5D22-4485-8A24-020148C59AE2}" name=" Square Yards" dataDxfId="24">
      <calculatedColumnFormula>((F4*H4)/9)</calculatedColumnFormula>
    </tableColumn>
    <tableColumn id="10" xr3:uid="{3CEAA858-1529-4069-A34B-4F4A2FE30027}" name=" Patchwork,SY, E" dataDxfId="23">
      <calculatedColumnFormula>I4*0.1</calculatedColumnFormula>
    </tableColumn>
    <tableColumn id="11" xr3:uid="{C0145743-AFB9-4E70-BD6F-AD56FC60D075}" name="Deep Patch SY, E" dataDxfId="22"/>
    <tableColumn id="12" xr3:uid="{B0B188B5-D2AD-48D5-BB40-910AC35E4833}" name="Asphalt, Tons 12.5 mm, E" dataDxfId="21">
      <calculatedColumnFormula>(165*I4)/2000</calculatedColumnFormula>
    </tableColumn>
    <tableColumn id="13" xr3:uid="{3CDAE446-882F-4D44-8F76-3FC9E1311426}" name="Asphalt, Tons 9.5 mm, E" dataDxfId="20"/>
    <tableColumn id="14" xr3:uid="{5B60B1B8-0FA3-4EAD-9EE9-2BA618E65806}" name="Tack,Gal, E" dataDxfId="19">
      <calculatedColumnFormula>I4*0.06</calculatedColumnFormula>
    </tableColumn>
    <tableColumn id="15" xr3:uid="{CE449820-8FDF-4407-AD56-0E3AC676CF38}" name="Milling,Tons, E" dataDxfId="18">
      <calculatedColumnFormula>I4*0.0825</calculatedColumnFormula>
    </tableColumn>
    <tableColumn id="34" xr3:uid="{E55DABB6-E31C-420F-BCC8-8D5C7A4875EB}" name="Manhole Adjustment" dataDxfId="17"/>
    <tableColumn id="17" xr3:uid="{7FD1DE01-DC92-464C-B428-3E1F74D5BA23}" name="M.H. Risers (EA), E" dataDxfId="16"/>
    <tableColumn id="18" xr3:uid="{EEACA32D-4F75-47FC-9041-2B284F242590}" name="Water Valve Adjustment" dataDxfId="15"/>
    <tableColumn id="19" xr3:uid="{332A9658-6465-4CB5-B665-B7707716BDFE}" name="W.V. Risers (EA), E" dataDxfId="14"/>
    <tableColumn id="20" xr3:uid="{446843EE-C653-4624-A4F5-C5EC9AA88314}" name="Striping, M (Centerline And Lane Lines)LF, Est." dataDxfId="13"/>
    <tableColumn id="21" xr3:uid="{A064BF8B-75D5-48BA-9207-379DF5207F0E}" name="Traffic Signal Loops (EA), E" dataDxfId="12"/>
    <tableColumn id="22" xr3:uid="{966A1AC0-4F97-4FF0-AC9F-0BAB5541ED08}" name="Painted Arrows(EA), E " dataDxfId="11"/>
    <tableColumn id="23" xr3:uid="{3F442638-0E95-4304-BDBF-5BE1B5D1189C}" name="Bike Symbols(EA),E" dataDxfId="10"/>
    <tableColumn id="24" xr3:uid="{27D62C87-DE97-4FE5-8CC9-4C41DBED9994}" name=" Painted Messages (EA),E" dataDxfId="9"/>
    <tableColumn id="25" xr3:uid="{5E8CF6AD-B90E-47D7-BFDF-1BC2961D26AC}" name=" Speed Bumps(EA),E" dataDxfId="8"/>
    <tableColumn id="26" xr3:uid="{4FC1210C-131A-4071-A2B6-237B4C2BB9D8}" name=" Rumble Strips(SET),E" dataDxfId="7"/>
    <tableColumn id="27" xr3:uid="{C4D87EAB-00F4-4247-A652-64B94A6143F5}" name="Painted Crosswalks(LF), E " dataDxfId="6"/>
    <tableColumn id="28" xr3:uid="{F8071B26-94E7-45B7-B1B3-AA185165E961}" name="Painted Stop Bars(LF), E " dataDxfId="5"/>
    <tableColumn id="29" xr3:uid="{51ED19E7-8D72-467E-870E-7941D744D525}" name="RR Symbols(EA), E" dataDxfId="4"/>
    <tableColumn id="30" xr3:uid="{CB0B75AF-7694-4A32-9D3A-4464D9B46F6E}" name="Painted X-Hatching, LF, E" dataDxfId="3"/>
    <tableColumn id="31" xr3:uid="{BBD777F4-0810-4E69-88F1-AE0D4CCDF11C}" name="GABC E" dataDxfId="2"/>
    <tableColumn id="32" xr3:uid="{690E358D-943C-4D3B-B4B0-4F336A547FED}" name="RPM,M,E" dataDxfId="1"/>
    <tableColumn id="33" xr3:uid="{C5025AB1-897E-45E7-BF2F-B75AFF0AA0D5}" name="Clip Grass Shoulders, Miles, Est.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17EC-A8C6-4EDB-B9E5-2AF1FB136ADC}">
  <dimension ref="A1:AH543"/>
  <sheetViews>
    <sheetView tabSelected="1" topLeftCell="A112" zoomScaleNormal="100" workbookViewId="0">
      <pane xSplit="1" topLeftCell="B1" activePane="topRight" state="frozen"/>
      <selection activeCell="A139" sqref="A139"/>
      <selection pane="topRight" activeCell="C150" sqref="C150"/>
    </sheetView>
  </sheetViews>
  <sheetFormatPr defaultRowHeight="15"/>
  <cols>
    <col min="1" max="1" width="25.28515625" customWidth="1"/>
    <col min="2" max="2" width="17.7109375" customWidth="1"/>
    <col min="3" max="3" width="15.85546875" customWidth="1"/>
    <col min="4" max="4" width="16.42578125" customWidth="1"/>
    <col min="5" max="5" width="16" customWidth="1"/>
    <col min="6" max="11" width="20.7109375" customWidth="1"/>
    <col min="12" max="12" width="25" customWidth="1"/>
    <col min="13" max="13" width="24" customWidth="1"/>
    <col min="14" max="20" width="20.7109375" customWidth="1"/>
    <col min="21" max="21" width="42.5703125" customWidth="1"/>
    <col min="22" max="22" width="26.28515625" customWidth="1"/>
    <col min="23" max="23" width="22.42578125" customWidth="1"/>
    <col min="24" max="24" width="20.7109375" customWidth="1"/>
    <col min="25" max="25" width="25" customWidth="1"/>
    <col min="26" max="26" width="20.7109375" customWidth="1"/>
    <col min="27" max="27" width="21.7109375" customWidth="1"/>
    <col min="28" max="28" width="26.140625" customWidth="1"/>
    <col min="29" max="29" width="24.28515625" customWidth="1"/>
    <col min="30" max="30" width="20.7109375" customWidth="1"/>
    <col min="31" max="31" width="24.85546875" customWidth="1"/>
    <col min="32" max="33" width="20.7109375" customWidth="1"/>
    <col min="34" max="34" width="31.28515625" style="5" customWidth="1"/>
  </cols>
  <sheetData>
    <row r="1" spans="1:34" ht="31.5">
      <c r="A1" s="1" t="s">
        <v>67</v>
      </c>
      <c r="B1" s="1"/>
      <c r="C1" s="1"/>
      <c r="AH1" s="15"/>
    </row>
    <row r="2" spans="1:34">
      <c r="AH2" s="15"/>
    </row>
    <row r="3" spans="1:34" ht="44.25" customHeight="1">
      <c r="A3" s="17" t="s">
        <v>0</v>
      </c>
      <c r="B3" s="17" t="s">
        <v>20</v>
      </c>
      <c r="C3" s="17" t="s">
        <v>21</v>
      </c>
      <c r="D3" s="18" t="s">
        <v>150</v>
      </c>
      <c r="E3" s="19" t="s">
        <v>59</v>
      </c>
      <c r="F3" s="19" t="s">
        <v>43</v>
      </c>
      <c r="G3" s="20" t="s">
        <v>44</v>
      </c>
      <c r="H3" s="20" t="s">
        <v>2</v>
      </c>
      <c r="I3" s="12" t="s">
        <v>3</v>
      </c>
      <c r="J3" s="12" t="s">
        <v>4</v>
      </c>
      <c r="K3" s="12" t="s">
        <v>5</v>
      </c>
      <c r="L3" s="12" t="s">
        <v>6</v>
      </c>
      <c r="M3" s="12" t="s">
        <v>7</v>
      </c>
      <c r="N3" s="12" t="s">
        <v>8</v>
      </c>
      <c r="O3" s="12" t="s">
        <v>9</v>
      </c>
      <c r="P3" s="12" t="s">
        <v>151</v>
      </c>
      <c r="Q3" s="12" t="s">
        <v>10</v>
      </c>
      <c r="R3" s="12" t="s">
        <v>152</v>
      </c>
      <c r="S3" s="12" t="s">
        <v>11</v>
      </c>
      <c r="T3" s="21" t="s">
        <v>22</v>
      </c>
      <c r="U3" s="12" t="s">
        <v>58</v>
      </c>
      <c r="V3" s="21" t="s">
        <v>12</v>
      </c>
      <c r="W3" s="21" t="s">
        <v>13</v>
      </c>
      <c r="X3" s="12" t="s">
        <v>51</v>
      </c>
      <c r="Y3" s="12" t="s">
        <v>49</v>
      </c>
      <c r="Z3" s="12" t="s">
        <v>53</v>
      </c>
      <c r="AA3" s="21" t="s">
        <v>14</v>
      </c>
      <c r="AB3" s="21" t="s">
        <v>15</v>
      </c>
      <c r="AC3" s="21" t="s">
        <v>16</v>
      </c>
      <c r="AD3" s="21" t="s">
        <v>45</v>
      </c>
      <c r="AE3" s="12" t="s">
        <v>17</v>
      </c>
      <c r="AF3" s="12" t="s">
        <v>18</v>
      </c>
      <c r="AG3" s="22" t="s">
        <v>19</v>
      </c>
      <c r="AH3"/>
    </row>
    <row r="4" spans="1:34" ht="15.75">
      <c r="A4" s="26"/>
      <c r="B4" s="26"/>
      <c r="C4" s="26"/>
      <c r="D4" s="26"/>
      <c r="E4" s="26"/>
      <c r="F4" s="29"/>
      <c r="G4" s="35"/>
      <c r="H4" s="26"/>
      <c r="I4" s="35"/>
      <c r="J4" s="35"/>
      <c r="K4" s="26"/>
      <c r="L4" s="36"/>
      <c r="M4" s="26"/>
      <c r="N4" s="35"/>
      <c r="O4" s="36"/>
      <c r="P4" s="37"/>
      <c r="Q4" s="37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35"/>
      <c r="AG4" s="35"/>
      <c r="AH4"/>
    </row>
    <row r="5" spans="1:34" ht="15.75">
      <c r="A5" t="s">
        <v>68</v>
      </c>
      <c r="B5" t="s">
        <v>69</v>
      </c>
      <c r="C5" t="s">
        <v>70</v>
      </c>
      <c r="E5">
        <v>34</v>
      </c>
      <c r="F5">
        <v>545</v>
      </c>
      <c r="G5" s="3">
        <f t="shared" ref="G5:G66" si="0">F5/5280</f>
        <v>0.10321969696969698</v>
      </c>
      <c r="H5" s="26">
        <v>32</v>
      </c>
      <c r="I5" s="3">
        <f t="shared" ref="I5:I66" si="1">((F5*H5)/9)</f>
        <v>1937.7777777777778</v>
      </c>
      <c r="J5" s="3">
        <f t="shared" ref="J5:J66" si="2">I5*0.1</f>
        <v>193.7777777777778</v>
      </c>
      <c r="K5" s="26"/>
      <c r="L5" s="4">
        <f t="shared" ref="L5:L68" si="3">(165*I5)/2000</f>
        <v>159.86666666666665</v>
      </c>
      <c r="M5" s="26"/>
      <c r="N5" s="3">
        <f t="shared" ref="N5:N68" si="4">I5*0.06</f>
        <v>116.26666666666667</v>
      </c>
      <c r="O5" s="4">
        <f t="shared" ref="O5:O68" si="5">I5*0.0825</f>
        <v>159.86666666666667</v>
      </c>
      <c r="P5" s="37">
        <v>0</v>
      </c>
      <c r="Q5" s="37">
        <v>0</v>
      </c>
      <c r="R5" s="26">
        <v>2</v>
      </c>
      <c r="S5" s="26">
        <v>2</v>
      </c>
      <c r="T5" s="38">
        <v>0</v>
      </c>
      <c r="U5" s="26">
        <v>0</v>
      </c>
      <c r="V5" s="26">
        <v>0</v>
      </c>
      <c r="W5" s="26">
        <v>0</v>
      </c>
      <c r="X5" s="26">
        <v>0</v>
      </c>
      <c r="Y5" s="42">
        <v>0</v>
      </c>
      <c r="Z5" s="26">
        <v>0</v>
      </c>
      <c r="AA5" s="26">
        <v>0</v>
      </c>
      <c r="AB5" s="26">
        <v>42</v>
      </c>
      <c r="AC5" s="26">
        <v>0</v>
      </c>
      <c r="AD5" s="26">
        <v>0</v>
      </c>
      <c r="AE5" s="26">
        <v>0</v>
      </c>
      <c r="AF5" s="35">
        <v>0</v>
      </c>
      <c r="AG5" s="35">
        <v>0</v>
      </c>
      <c r="AH5"/>
    </row>
    <row r="6" spans="1:34" ht="15.75">
      <c r="A6" t="s">
        <v>70</v>
      </c>
      <c r="B6" t="s">
        <v>68</v>
      </c>
      <c r="C6" t="s">
        <v>71</v>
      </c>
      <c r="E6">
        <v>28</v>
      </c>
      <c r="F6">
        <v>1345</v>
      </c>
      <c r="G6" s="3">
        <f t="shared" si="0"/>
        <v>0.25473484848484851</v>
      </c>
      <c r="H6" s="26">
        <v>30</v>
      </c>
      <c r="I6" s="3">
        <f t="shared" si="1"/>
        <v>4483.333333333333</v>
      </c>
      <c r="J6" s="3">
        <f t="shared" si="2"/>
        <v>448.33333333333331</v>
      </c>
      <c r="K6" s="26"/>
      <c r="L6" s="4">
        <f t="shared" si="3"/>
        <v>369.875</v>
      </c>
      <c r="M6" s="26"/>
      <c r="N6" s="3">
        <f t="shared" si="4"/>
        <v>269</v>
      </c>
      <c r="O6" s="4">
        <f t="shared" si="5"/>
        <v>369.875</v>
      </c>
      <c r="P6" s="37">
        <v>7</v>
      </c>
      <c r="Q6" s="37">
        <v>7</v>
      </c>
      <c r="R6" s="26">
        <v>0</v>
      </c>
      <c r="S6" s="26">
        <v>0</v>
      </c>
      <c r="T6" s="38">
        <v>0</v>
      </c>
      <c r="U6" s="26">
        <v>0</v>
      </c>
      <c r="V6" s="26">
        <v>0</v>
      </c>
      <c r="W6" s="26">
        <v>0</v>
      </c>
      <c r="X6" s="42">
        <v>0</v>
      </c>
      <c r="Y6" s="42">
        <v>0</v>
      </c>
      <c r="Z6" s="26">
        <v>0</v>
      </c>
      <c r="AA6" s="26">
        <v>0</v>
      </c>
      <c r="AB6" s="26">
        <v>0</v>
      </c>
      <c r="AC6" s="26">
        <v>0</v>
      </c>
      <c r="AD6" s="26">
        <v>0</v>
      </c>
      <c r="AE6" s="26">
        <v>0</v>
      </c>
      <c r="AF6" s="35">
        <v>0</v>
      </c>
      <c r="AG6" s="35">
        <v>0</v>
      </c>
      <c r="AH6"/>
    </row>
    <row r="7" spans="1:34" ht="15.75">
      <c r="B7" t="s">
        <v>71</v>
      </c>
      <c r="C7" t="s">
        <v>72</v>
      </c>
      <c r="E7">
        <v>36</v>
      </c>
      <c r="F7">
        <v>2751</v>
      </c>
      <c r="G7" s="3">
        <f t="shared" si="0"/>
        <v>0.52102272727272725</v>
      </c>
      <c r="H7" s="26">
        <v>30</v>
      </c>
      <c r="I7" s="3">
        <f t="shared" si="1"/>
        <v>9170</v>
      </c>
      <c r="J7" s="3">
        <f t="shared" si="2"/>
        <v>917</v>
      </c>
      <c r="K7" s="26"/>
      <c r="L7" s="4">
        <f t="shared" si="3"/>
        <v>756.52499999999998</v>
      </c>
      <c r="M7" s="26"/>
      <c r="N7" s="3">
        <f t="shared" si="4"/>
        <v>550.19999999999993</v>
      </c>
      <c r="O7" s="4">
        <f t="shared" si="5"/>
        <v>756.52500000000009</v>
      </c>
      <c r="P7" s="37">
        <v>12</v>
      </c>
      <c r="Q7" s="37">
        <v>12</v>
      </c>
      <c r="R7" s="26">
        <v>2</v>
      </c>
      <c r="S7" s="26">
        <v>2</v>
      </c>
      <c r="T7" s="38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26">
        <v>0</v>
      </c>
      <c r="AE7" s="26">
        <v>0</v>
      </c>
      <c r="AF7" s="35">
        <v>0</v>
      </c>
      <c r="AG7" s="35">
        <v>0</v>
      </c>
      <c r="AH7"/>
    </row>
    <row r="8" spans="1:34" ht="15.75">
      <c r="B8" t="s">
        <v>72</v>
      </c>
      <c r="C8" t="s">
        <v>73</v>
      </c>
      <c r="E8">
        <v>32</v>
      </c>
      <c r="F8">
        <v>445</v>
      </c>
      <c r="G8" s="3">
        <f t="shared" si="0"/>
        <v>8.4280303030303025E-2</v>
      </c>
      <c r="H8" s="26">
        <v>30</v>
      </c>
      <c r="I8" s="3">
        <f t="shared" si="1"/>
        <v>1483.3333333333333</v>
      </c>
      <c r="J8" s="3">
        <f t="shared" si="2"/>
        <v>148.33333333333334</v>
      </c>
      <c r="K8" s="26"/>
      <c r="L8" s="4">
        <f t="shared" si="3"/>
        <v>122.375</v>
      </c>
      <c r="M8" s="26"/>
      <c r="N8" s="3">
        <f t="shared" si="4"/>
        <v>88.999999999999986</v>
      </c>
      <c r="O8" s="4">
        <f t="shared" si="5"/>
        <v>122.375</v>
      </c>
      <c r="P8" s="37">
        <v>1</v>
      </c>
      <c r="Q8" s="37">
        <v>1</v>
      </c>
      <c r="R8" s="26">
        <v>2</v>
      </c>
      <c r="S8" s="26">
        <v>2</v>
      </c>
      <c r="T8" s="38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  <c r="AE8" s="26">
        <v>0</v>
      </c>
      <c r="AF8" s="35">
        <v>0</v>
      </c>
      <c r="AG8" s="35">
        <v>0</v>
      </c>
      <c r="AH8"/>
    </row>
    <row r="9" spans="1:34" ht="15.75">
      <c r="B9" t="s">
        <v>73</v>
      </c>
      <c r="C9" t="s">
        <v>68</v>
      </c>
      <c r="E9">
        <v>44</v>
      </c>
      <c r="F9">
        <v>440</v>
      </c>
      <c r="G9" s="3">
        <f t="shared" si="0"/>
        <v>8.3333333333333329E-2</v>
      </c>
      <c r="H9" s="26">
        <v>30</v>
      </c>
      <c r="I9" s="3">
        <f t="shared" si="1"/>
        <v>1466.6666666666667</v>
      </c>
      <c r="J9" s="3">
        <f t="shared" si="2"/>
        <v>146.66666666666669</v>
      </c>
      <c r="K9" s="26"/>
      <c r="L9" s="4">
        <f t="shared" si="3"/>
        <v>121</v>
      </c>
      <c r="M9" s="26"/>
      <c r="N9" s="3">
        <f t="shared" si="4"/>
        <v>88</v>
      </c>
      <c r="O9" s="4">
        <f t="shared" si="5"/>
        <v>121.00000000000001</v>
      </c>
      <c r="P9" s="37">
        <v>2</v>
      </c>
      <c r="Q9" s="37">
        <v>2</v>
      </c>
      <c r="R9" s="26">
        <v>0</v>
      </c>
      <c r="S9" s="26">
        <v>0</v>
      </c>
      <c r="T9" s="38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  <c r="AF9" s="35">
        <v>0</v>
      </c>
      <c r="AG9" s="35">
        <v>0</v>
      </c>
      <c r="AH9"/>
    </row>
    <row r="10" spans="1:34" ht="15.75">
      <c r="A10" t="s">
        <v>71</v>
      </c>
      <c r="B10" t="s">
        <v>70</v>
      </c>
      <c r="C10" t="s">
        <v>42</v>
      </c>
      <c r="E10">
        <v>47</v>
      </c>
      <c r="F10">
        <v>228</v>
      </c>
      <c r="G10" s="3">
        <f t="shared" si="0"/>
        <v>4.3181818181818182E-2</v>
      </c>
      <c r="H10" s="26">
        <v>32</v>
      </c>
      <c r="I10" s="3">
        <f t="shared" si="1"/>
        <v>810.66666666666663</v>
      </c>
      <c r="J10" s="3">
        <f t="shared" si="2"/>
        <v>81.066666666666663</v>
      </c>
      <c r="K10" s="26"/>
      <c r="L10" s="4">
        <f t="shared" si="3"/>
        <v>66.88</v>
      </c>
      <c r="M10" s="26"/>
      <c r="N10" s="3">
        <f t="shared" si="4"/>
        <v>48.639999999999993</v>
      </c>
      <c r="O10" s="4">
        <f t="shared" si="5"/>
        <v>66.88</v>
      </c>
      <c r="P10" s="37">
        <v>1</v>
      </c>
      <c r="Q10" s="37">
        <v>1</v>
      </c>
      <c r="R10" s="26">
        <v>0</v>
      </c>
      <c r="S10" s="26">
        <v>0</v>
      </c>
      <c r="T10" s="38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14</v>
      </c>
      <c r="AC10" s="26">
        <v>0</v>
      </c>
      <c r="AD10" s="26">
        <v>0</v>
      </c>
      <c r="AE10" s="26">
        <v>0</v>
      </c>
      <c r="AF10" s="35">
        <v>0</v>
      </c>
      <c r="AG10" s="35">
        <v>0</v>
      </c>
      <c r="AH10"/>
    </row>
    <row r="11" spans="1:34" ht="15.75">
      <c r="A11" t="s">
        <v>72</v>
      </c>
      <c r="B11" t="s">
        <v>70</v>
      </c>
      <c r="C11" t="s">
        <v>74</v>
      </c>
      <c r="E11">
        <v>32</v>
      </c>
      <c r="F11">
        <v>885</v>
      </c>
      <c r="G11" s="3">
        <f t="shared" si="0"/>
        <v>0.16761363636363635</v>
      </c>
      <c r="H11" s="26">
        <v>30</v>
      </c>
      <c r="I11" s="3">
        <f t="shared" si="1"/>
        <v>2950</v>
      </c>
      <c r="J11" s="3">
        <f t="shared" si="2"/>
        <v>295</v>
      </c>
      <c r="K11" s="26"/>
      <c r="L11" s="4">
        <f t="shared" si="3"/>
        <v>243.375</v>
      </c>
      <c r="M11" s="26"/>
      <c r="N11" s="3">
        <f t="shared" si="4"/>
        <v>177</v>
      </c>
      <c r="O11" s="4">
        <f t="shared" si="5"/>
        <v>243.375</v>
      </c>
      <c r="P11" s="37">
        <v>6</v>
      </c>
      <c r="Q11" s="37">
        <v>6</v>
      </c>
      <c r="R11" s="26">
        <v>0</v>
      </c>
      <c r="S11" s="26">
        <v>0</v>
      </c>
      <c r="T11" s="38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20</v>
      </c>
      <c r="AC11" s="26">
        <v>0</v>
      </c>
      <c r="AD11" s="26">
        <v>0</v>
      </c>
      <c r="AE11" s="26">
        <v>0</v>
      </c>
      <c r="AF11" s="35">
        <v>0</v>
      </c>
      <c r="AG11" s="35">
        <v>0</v>
      </c>
      <c r="AH11"/>
    </row>
    <row r="12" spans="1:34" ht="15.75">
      <c r="B12" t="s">
        <v>74</v>
      </c>
      <c r="C12" t="s">
        <v>75</v>
      </c>
      <c r="E12">
        <v>40</v>
      </c>
      <c r="F12">
        <v>458</v>
      </c>
      <c r="G12" s="3">
        <f t="shared" si="0"/>
        <v>8.6742424242424246E-2</v>
      </c>
      <c r="H12" s="26">
        <v>30</v>
      </c>
      <c r="I12" s="3">
        <f t="shared" si="1"/>
        <v>1526.6666666666667</v>
      </c>
      <c r="J12" s="3">
        <f t="shared" si="2"/>
        <v>152.66666666666669</v>
      </c>
      <c r="K12" s="26"/>
      <c r="L12" s="4">
        <f t="shared" si="3"/>
        <v>125.95</v>
      </c>
      <c r="M12" s="26"/>
      <c r="N12" s="3">
        <f t="shared" si="4"/>
        <v>91.6</v>
      </c>
      <c r="O12" s="4">
        <f t="shared" si="5"/>
        <v>125.95000000000002</v>
      </c>
      <c r="P12" s="37">
        <v>1</v>
      </c>
      <c r="Q12" s="37">
        <v>1</v>
      </c>
      <c r="R12" s="26">
        <v>0</v>
      </c>
      <c r="S12" s="26">
        <v>0</v>
      </c>
      <c r="T12" s="38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  <c r="AE12" s="26">
        <v>0</v>
      </c>
      <c r="AF12" s="35">
        <v>0</v>
      </c>
      <c r="AG12" s="35">
        <v>0</v>
      </c>
      <c r="AH12"/>
    </row>
    <row r="13" spans="1:34" ht="15.75">
      <c r="B13" t="s">
        <v>75</v>
      </c>
      <c r="C13" t="s">
        <v>76</v>
      </c>
      <c r="E13">
        <v>62</v>
      </c>
      <c r="F13">
        <v>473</v>
      </c>
      <c r="G13" s="3">
        <f t="shared" si="0"/>
        <v>8.9583333333333334E-2</v>
      </c>
      <c r="H13" s="26">
        <v>30</v>
      </c>
      <c r="I13" s="3">
        <f t="shared" si="1"/>
        <v>1576.6666666666667</v>
      </c>
      <c r="J13" s="3">
        <f t="shared" si="2"/>
        <v>157.66666666666669</v>
      </c>
      <c r="K13" s="26"/>
      <c r="L13" s="4">
        <f t="shared" si="3"/>
        <v>130.07499999999999</v>
      </c>
      <c r="M13" s="26"/>
      <c r="N13" s="3">
        <f t="shared" si="4"/>
        <v>94.6</v>
      </c>
      <c r="O13" s="4">
        <f t="shared" si="5"/>
        <v>130.07500000000002</v>
      </c>
      <c r="P13" s="37">
        <v>2</v>
      </c>
      <c r="Q13" s="37">
        <v>2</v>
      </c>
      <c r="R13" s="26">
        <v>1</v>
      </c>
      <c r="S13" s="26">
        <v>1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  <c r="AF13" s="35">
        <v>0</v>
      </c>
      <c r="AG13" s="35">
        <v>0</v>
      </c>
      <c r="AH13"/>
    </row>
    <row r="14" spans="1:34" ht="15.75">
      <c r="B14" t="s">
        <v>76</v>
      </c>
      <c r="C14" t="s">
        <v>77</v>
      </c>
      <c r="E14">
        <v>42</v>
      </c>
      <c r="F14">
        <v>359</v>
      </c>
      <c r="G14" s="3">
        <f t="shared" si="0"/>
        <v>6.7992424242424243E-2</v>
      </c>
      <c r="H14" s="26">
        <v>30</v>
      </c>
      <c r="I14" s="3">
        <f t="shared" si="1"/>
        <v>1196.6666666666667</v>
      </c>
      <c r="J14" s="3">
        <f t="shared" si="2"/>
        <v>119.66666666666669</v>
      </c>
      <c r="K14" s="26"/>
      <c r="L14" s="4">
        <f t="shared" si="3"/>
        <v>98.724999999999994</v>
      </c>
      <c r="M14" s="26"/>
      <c r="N14" s="3">
        <f t="shared" si="4"/>
        <v>71.8</v>
      </c>
      <c r="O14" s="4">
        <f t="shared" si="5"/>
        <v>98.725000000000009</v>
      </c>
      <c r="P14" s="37">
        <v>2</v>
      </c>
      <c r="Q14" s="37">
        <v>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  <c r="AE14" s="26">
        <v>0</v>
      </c>
      <c r="AF14" s="35">
        <v>0</v>
      </c>
      <c r="AG14" s="35">
        <v>0</v>
      </c>
      <c r="AH14"/>
    </row>
    <row r="15" spans="1:34" ht="15.75">
      <c r="A15" t="s">
        <v>75</v>
      </c>
      <c r="B15" t="s">
        <v>72</v>
      </c>
      <c r="C15" t="s">
        <v>42</v>
      </c>
      <c r="E15">
        <v>34</v>
      </c>
      <c r="F15">
        <v>324</v>
      </c>
      <c r="G15" s="3">
        <f t="shared" si="0"/>
        <v>6.1363636363636363E-2</v>
      </c>
      <c r="H15" s="26">
        <v>30</v>
      </c>
      <c r="I15" s="3">
        <f t="shared" si="1"/>
        <v>1080</v>
      </c>
      <c r="J15" s="3">
        <f t="shared" si="2"/>
        <v>108</v>
      </c>
      <c r="K15" s="26"/>
      <c r="L15" s="4">
        <f t="shared" si="3"/>
        <v>89.1</v>
      </c>
      <c r="M15" s="26"/>
      <c r="N15" s="3">
        <f t="shared" si="4"/>
        <v>64.8</v>
      </c>
      <c r="O15" s="4">
        <f t="shared" si="5"/>
        <v>89.100000000000009</v>
      </c>
      <c r="P15" s="37">
        <v>2</v>
      </c>
      <c r="Q15" s="37">
        <v>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20</v>
      </c>
      <c r="AC15" s="26">
        <v>0</v>
      </c>
      <c r="AD15" s="26">
        <v>0</v>
      </c>
      <c r="AE15" s="26">
        <v>0</v>
      </c>
      <c r="AF15" s="35">
        <v>0</v>
      </c>
      <c r="AG15" s="35">
        <v>0</v>
      </c>
      <c r="AH15"/>
    </row>
    <row r="16" spans="1:34" ht="15.75">
      <c r="A16" t="s">
        <v>76</v>
      </c>
      <c r="B16" t="s">
        <v>72</v>
      </c>
      <c r="C16" t="s">
        <v>42</v>
      </c>
      <c r="E16">
        <v>38</v>
      </c>
      <c r="F16">
        <v>705</v>
      </c>
      <c r="G16" s="3">
        <f t="shared" si="0"/>
        <v>0.13352272727272727</v>
      </c>
      <c r="H16" s="26">
        <v>30</v>
      </c>
      <c r="I16" s="3">
        <f t="shared" si="1"/>
        <v>2350</v>
      </c>
      <c r="J16" s="3">
        <f t="shared" si="2"/>
        <v>235</v>
      </c>
      <c r="K16" s="26"/>
      <c r="L16" s="4">
        <f t="shared" si="3"/>
        <v>193.875</v>
      </c>
      <c r="M16" s="26"/>
      <c r="N16" s="3">
        <f t="shared" si="4"/>
        <v>141</v>
      </c>
      <c r="O16" s="4">
        <f t="shared" si="5"/>
        <v>193.875</v>
      </c>
      <c r="P16" s="37">
        <v>3</v>
      </c>
      <c r="Q16" s="37">
        <v>3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20</v>
      </c>
      <c r="AC16" s="26">
        <v>0</v>
      </c>
      <c r="AD16" s="26">
        <v>0</v>
      </c>
      <c r="AE16" s="26">
        <v>0</v>
      </c>
      <c r="AF16" s="35">
        <v>0</v>
      </c>
      <c r="AG16" s="35">
        <v>0</v>
      </c>
      <c r="AH16"/>
    </row>
    <row r="17" spans="1:34" ht="15.75">
      <c r="A17" t="s">
        <v>77</v>
      </c>
      <c r="B17" t="s">
        <v>72</v>
      </c>
      <c r="C17" t="s">
        <v>78</v>
      </c>
      <c r="E17">
        <v>31</v>
      </c>
      <c r="F17">
        <v>1125</v>
      </c>
      <c r="G17" s="3">
        <f t="shared" si="0"/>
        <v>0.21306818181818182</v>
      </c>
      <c r="H17" s="26">
        <v>30</v>
      </c>
      <c r="I17" s="3">
        <f t="shared" si="1"/>
        <v>3750</v>
      </c>
      <c r="J17" s="3">
        <f t="shared" si="2"/>
        <v>375</v>
      </c>
      <c r="K17" s="26"/>
      <c r="L17" s="4">
        <f t="shared" si="3"/>
        <v>309.375</v>
      </c>
      <c r="M17" s="26"/>
      <c r="N17" s="3">
        <f t="shared" si="4"/>
        <v>225</v>
      </c>
      <c r="O17" s="4">
        <f t="shared" si="5"/>
        <v>309.375</v>
      </c>
      <c r="P17" s="37">
        <v>4</v>
      </c>
      <c r="Q17" s="37">
        <v>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  <c r="AE17" s="26">
        <v>0</v>
      </c>
      <c r="AF17" s="35">
        <v>0</v>
      </c>
      <c r="AG17" s="35">
        <v>0</v>
      </c>
      <c r="AH17"/>
    </row>
    <row r="18" spans="1:34" ht="15.75">
      <c r="B18" t="s">
        <v>78</v>
      </c>
      <c r="C18" t="s">
        <v>79</v>
      </c>
      <c r="E18">
        <v>34</v>
      </c>
      <c r="F18">
        <v>675</v>
      </c>
      <c r="G18" s="3">
        <f t="shared" si="0"/>
        <v>0.12784090909090909</v>
      </c>
      <c r="H18" s="26">
        <v>30</v>
      </c>
      <c r="I18" s="3">
        <f t="shared" si="1"/>
        <v>2250</v>
      </c>
      <c r="J18" s="3">
        <f t="shared" si="2"/>
        <v>225</v>
      </c>
      <c r="K18" s="26"/>
      <c r="L18" s="4">
        <f t="shared" si="3"/>
        <v>185.625</v>
      </c>
      <c r="M18" s="26"/>
      <c r="N18" s="3">
        <f t="shared" si="4"/>
        <v>135</v>
      </c>
      <c r="O18" s="4">
        <f t="shared" si="5"/>
        <v>185.625</v>
      </c>
      <c r="P18" s="37">
        <v>4</v>
      </c>
      <c r="Q18" s="37">
        <v>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  <c r="AE18" s="26">
        <v>0</v>
      </c>
      <c r="AF18" s="35">
        <v>0</v>
      </c>
      <c r="AG18" s="35">
        <v>0</v>
      </c>
      <c r="AH18"/>
    </row>
    <row r="19" spans="1:34" ht="15.75">
      <c r="B19" t="s">
        <v>79</v>
      </c>
      <c r="C19" t="s">
        <v>42</v>
      </c>
      <c r="E19">
        <v>48</v>
      </c>
      <c r="F19">
        <v>242</v>
      </c>
      <c r="G19" s="3">
        <f t="shared" si="0"/>
        <v>4.583333333333333E-2</v>
      </c>
      <c r="H19" s="26">
        <v>30</v>
      </c>
      <c r="I19" s="3">
        <f t="shared" si="1"/>
        <v>806.66666666666663</v>
      </c>
      <c r="J19" s="3">
        <f t="shared" si="2"/>
        <v>80.666666666666671</v>
      </c>
      <c r="K19" s="26"/>
      <c r="L19" s="4">
        <f t="shared" si="3"/>
        <v>66.55</v>
      </c>
      <c r="M19" s="26"/>
      <c r="N19" s="3">
        <f t="shared" si="4"/>
        <v>48.4</v>
      </c>
      <c r="O19" s="4">
        <f t="shared" si="5"/>
        <v>66.55</v>
      </c>
      <c r="P19" s="37">
        <v>0</v>
      </c>
      <c r="Q19" s="37">
        <v>0</v>
      </c>
      <c r="R19" s="26">
        <v>0</v>
      </c>
      <c r="S19" s="26">
        <v>0</v>
      </c>
      <c r="T19" s="38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20</v>
      </c>
      <c r="AC19" s="26">
        <v>0</v>
      </c>
      <c r="AD19" s="26">
        <v>0</v>
      </c>
      <c r="AE19" s="26">
        <v>0</v>
      </c>
      <c r="AF19" s="35">
        <v>0</v>
      </c>
      <c r="AG19" s="35">
        <v>0</v>
      </c>
      <c r="AH19"/>
    </row>
    <row r="20" spans="1:34" ht="15.75">
      <c r="A20" t="s">
        <v>78</v>
      </c>
      <c r="B20" t="s">
        <v>77</v>
      </c>
      <c r="C20" t="s">
        <v>42</v>
      </c>
      <c r="E20">
        <v>33</v>
      </c>
      <c r="F20">
        <v>742</v>
      </c>
      <c r="G20" s="3">
        <f t="shared" si="0"/>
        <v>0.14053030303030303</v>
      </c>
      <c r="H20" s="26">
        <v>30</v>
      </c>
      <c r="I20" s="3">
        <f t="shared" si="1"/>
        <v>2473.3333333333335</v>
      </c>
      <c r="J20" s="3">
        <f t="shared" si="2"/>
        <v>247.33333333333337</v>
      </c>
      <c r="K20" s="26"/>
      <c r="L20" s="4">
        <f t="shared" si="3"/>
        <v>204.05</v>
      </c>
      <c r="M20" s="26"/>
      <c r="N20" s="3">
        <f t="shared" si="4"/>
        <v>148.4</v>
      </c>
      <c r="O20" s="4">
        <f t="shared" si="5"/>
        <v>204.05</v>
      </c>
      <c r="P20" s="37">
        <v>4</v>
      </c>
      <c r="Q20" s="37">
        <v>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20</v>
      </c>
      <c r="AC20" s="26">
        <v>0</v>
      </c>
      <c r="AD20" s="26">
        <v>0</v>
      </c>
      <c r="AE20" s="26">
        <v>0</v>
      </c>
      <c r="AF20" s="35">
        <v>0</v>
      </c>
      <c r="AG20" s="35">
        <v>0</v>
      </c>
      <c r="AH20"/>
    </row>
    <row r="21" spans="1:34" ht="15.75">
      <c r="A21" t="s">
        <v>79</v>
      </c>
      <c r="B21" t="s">
        <v>77</v>
      </c>
      <c r="C21" t="s">
        <v>42</v>
      </c>
      <c r="E21">
        <v>41</v>
      </c>
      <c r="F21">
        <v>567</v>
      </c>
      <c r="G21" s="3">
        <f t="shared" si="0"/>
        <v>0.10738636363636364</v>
      </c>
      <c r="H21" s="26">
        <v>30</v>
      </c>
      <c r="I21" s="3">
        <f t="shared" si="1"/>
        <v>1890</v>
      </c>
      <c r="J21" s="3">
        <f t="shared" si="2"/>
        <v>189</v>
      </c>
      <c r="K21" s="26"/>
      <c r="L21" s="4">
        <f t="shared" si="3"/>
        <v>155.92500000000001</v>
      </c>
      <c r="M21" s="26"/>
      <c r="N21" s="3">
        <f t="shared" si="4"/>
        <v>113.39999999999999</v>
      </c>
      <c r="O21" s="4">
        <f t="shared" si="5"/>
        <v>155.92500000000001</v>
      </c>
      <c r="P21" s="37">
        <v>3</v>
      </c>
      <c r="Q21" s="37">
        <v>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20</v>
      </c>
      <c r="AC21" s="26">
        <v>0</v>
      </c>
      <c r="AD21" s="26">
        <v>0</v>
      </c>
      <c r="AE21" s="26">
        <v>0</v>
      </c>
      <c r="AF21" s="35">
        <v>0</v>
      </c>
      <c r="AG21" s="35">
        <v>0</v>
      </c>
      <c r="AH21"/>
    </row>
    <row r="22" spans="1:34" ht="15.75">
      <c r="A22" s="24" t="s">
        <v>73</v>
      </c>
      <c r="B22" s="24" t="s">
        <v>70</v>
      </c>
      <c r="C22" s="24" t="s">
        <v>42</v>
      </c>
      <c r="D22" s="24"/>
      <c r="E22" s="24">
        <v>35</v>
      </c>
      <c r="F22" s="24">
        <v>355</v>
      </c>
      <c r="G22" s="3">
        <f t="shared" si="0"/>
        <v>6.7234848484848481E-2</v>
      </c>
      <c r="H22" s="26">
        <v>30</v>
      </c>
      <c r="I22" s="3">
        <f t="shared" si="1"/>
        <v>1183.3333333333333</v>
      </c>
      <c r="J22" s="3">
        <f t="shared" si="2"/>
        <v>118.33333333333333</v>
      </c>
      <c r="K22" s="26"/>
      <c r="L22" s="4">
        <f t="shared" si="3"/>
        <v>97.625</v>
      </c>
      <c r="M22" s="26"/>
      <c r="N22" s="3">
        <f t="shared" si="4"/>
        <v>70.999999999999986</v>
      </c>
      <c r="O22" s="4">
        <f t="shared" si="5"/>
        <v>97.625</v>
      </c>
      <c r="P22" s="37">
        <v>1</v>
      </c>
      <c r="Q22" s="37">
        <v>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20</v>
      </c>
      <c r="AC22" s="26">
        <v>0</v>
      </c>
      <c r="AD22" s="26">
        <v>0</v>
      </c>
      <c r="AE22" s="26">
        <v>0</v>
      </c>
      <c r="AF22" s="35">
        <v>0</v>
      </c>
      <c r="AG22" s="35">
        <v>0</v>
      </c>
      <c r="AH22"/>
    </row>
    <row r="23" spans="1:34" ht="15.75">
      <c r="A23" s="31"/>
      <c r="B23" s="31"/>
      <c r="C23" s="31"/>
      <c r="D23" s="31"/>
      <c r="E23" s="31"/>
      <c r="F23" s="31"/>
      <c r="G23" s="3">
        <f t="shared" si="0"/>
        <v>0</v>
      </c>
      <c r="H23" s="26"/>
      <c r="I23" s="3">
        <f t="shared" si="1"/>
        <v>0</v>
      </c>
      <c r="J23" s="3">
        <f t="shared" si="2"/>
        <v>0</v>
      </c>
      <c r="K23" s="26"/>
      <c r="L23" s="4">
        <f t="shared" si="3"/>
        <v>0</v>
      </c>
      <c r="M23" s="26"/>
      <c r="N23" s="3">
        <f t="shared" si="4"/>
        <v>0</v>
      </c>
      <c r="O23" s="4">
        <f t="shared" si="5"/>
        <v>0</v>
      </c>
      <c r="P23" s="37"/>
      <c r="Q23" s="37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35"/>
      <c r="AG23" s="35"/>
      <c r="AH23"/>
    </row>
    <row r="24" spans="1:34" ht="15.75">
      <c r="A24" s="24"/>
      <c r="B24" s="24"/>
      <c r="C24" s="24"/>
      <c r="D24" s="24"/>
      <c r="E24" s="24"/>
      <c r="F24" s="24"/>
      <c r="G24" s="3">
        <f t="shared" si="0"/>
        <v>0</v>
      </c>
      <c r="H24" s="26"/>
      <c r="I24" s="3">
        <f t="shared" si="1"/>
        <v>0</v>
      </c>
      <c r="J24" s="3">
        <f t="shared" si="2"/>
        <v>0</v>
      </c>
      <c r="K24" s="26"/>
      <c r="L24" s="4">
        <f t="shared" si="3"/>
        <v>0</v>
      </c>
      <c r="M24" s="26"/>
      <c r="N24" s="3">
        <f t="shared" si="4"/>
        <v>0</v>
      </c>
      <c r="O24" s="4">
        <f t="shared" si="5"/>
        <v>0</v>
      </c>
      <c r="P24" s="37"/>
      <c r="Q24" s="37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35"/>
      <c r="AG24" s="35"/>
      <c r="AH24"/>
    </row>
    <row r="25" spans="1:34" ht="15.75">
      <c r="A25" t="s">
        <v>80</v>
      </c>
      <c r="B25" t="s">
        <v>81</v>
      </c>
      <c r="C25" t="s">
        <v>82</v>
      </c>
      <c r="E25">
        <v>42</v>
      </c>
      <c r="F25">
        <v>1336</v>
      </c>
      <c r="G25" s="3">
        <f t="shared" si="0"/>
        <v>0.25303030303030305</v>
      </c>
      <c r="H25" s="26">
        <v>28</v>
      </c>
      <c r="I25" s="3">
        <f t="shared" si="1"/>
        <v>4156.4444444444443</v>
      </c>
      <c r="J25" s="3">
        <f t="shared" si="2"/>
        <v>415.64444444444445</v>
      </c>
      <c r="K25" s="26"/>
      <c r="L25" s="4">
        <f t="shared" si="3"/>
        <v>342.90666666666669</v>
      </c>
      <c r="M25" s="26"/>
      <c r="N25" s="3">
        <f t="shared" si="4"/>
        <v>249.38666666666666</v>
      </c>
      <c r="O25" s="4">
        <f t="shared" si="5"/>
        <v>342.90666666666669</v>
      </c>
      <c r="P25" s="37">
        <v>10</v>
      </c>
      <c r="Q25" s="37">
        <v>10</v>
      </c>
      <c r="R25" s="26">
        <v>7</v>
      </c>
      <c r="S25" s="26">
        <v>7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28</v>
      </c>
      <c r="AC25" s="26">
        <v>0</v>
      </c>
      <c r="AD25" s="26">
        <v>0</v>
      </c>
      <c r="AE25" s="26">
        <v>0</v>
      </c>
      <c r="AF25" s="35">
        <v>0</v>
      </c>
      <c r="AG25" s="35">
        <v>0</v>
      </c>
      <c r="AH25"/>
    </row>
    <row r="26" spans="1:34" ht="15.75">
      <c r="B26" t="s">
        <v>82</v>
      </c>
      <c r="C26" t="s">
        <v>83</v>
      </c>
      <c r="E26">
        <v>26</v>
      </c>
      <c r="F26">
        <v>413</v>
      </c>
      <c r="G26" s="3">
        <f t="shared" si="0"/>
        <v>7.8219696969696967E-2</v>
      </c>
      <c r="H26" s="26">
        <v>24</v>
      </c>
      <c r="I26" s="3">
        <f t="shared" si="1"/>
        <v>1101.3333333333333</v>
      </c>
      <c r="J26" s="3">
        <f t="shared" si="2"/>
        <v>110.13333333333333</v>
      </c>
      <c r="K26" s="26"/>
      <c r="L26" s="4">
        <f t="shared" si="3"/>
        <v>90.86</v>
      </c>
      <c r="M26" s="26"/>
      <c r="N26" s="3">
        <f t="shared" si="4"/>
        <v>66.08</v>
      </c>
      <c r="O26" s="4">
        <f t="shared" si="5"/>
        <v>90.86</v>
      </c>
      <c r="P26" s="37">
        <v>4</v>
      </c>
      <c r="Q26" s="37">
        <v>4</v>
      </c>
      <c r="R26" s="26">
        <v>2</v>
      </c>
      <c r="S26" s="26">
        <v>2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14</v>
      </c>
      <c r="AC26" s="26">
        <v>0</v>
      </c>
      <c r="AD26" s="26">
        <v>0</v>
      </c>
      <c r="AE26" s="26">
        <v>0</v>
      </c>
      <c r="AF26" s="35">
        <v>0</v>
      </c>
      <c r="AG26" s="35">
        <v>0</v>
      </c>
      <c r="AH26"/>
    </row>
    <row r="27" spans="1:34" ht="15.75">
      <c r="B27" t="s">
        <v>83</v>
      </c>
      <c r="C27" t="s">
        <v>84</v>
      </c>
      <c r="E27">
        <v>31</v>
      </c>
      <c r="F27">
        <v>351</v>
      </c>
      <c r="G27" s="3">
        <f t="shared" si="0"/>
        <v>6.6477272727272732E-2</v>
      </c>
      <c r="H27" s="26">
        <v>24</v>
      </c>
      <c r="I27" s="3">
        <f t="shared" si="1"/>
        <v>936</v>
      </c>
      <c r="J27" s="3">
        <f t="shared" si="2"/>
        <v>93.600000000000009</v>
      </c>
      <c r="K27" s="26"/>
      <c r="L27" s="4">
        <f t="shared" si="3"/>
        <v>77.22</v>
      </c>
      <c r="M27" s="26"/>
      <c r="N27" s="3">
        <f t="shared" si="4"/>
        <v>56.16</v>
      </c>
      <c r="O27" s="4">
        <f t="shared" si="5"/>
        <v>77.22</v>
      </c>
      <c r="P27" s="37">
        <v>2</v>
      </c>
      <c r="Q27" s="37">
        <v>2</v>
      </c>
      <c r="R27" s="26">
        <v>2</v>
      </c>
      <c r="S27" s="26">
        <v>2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  <c r="AE27" s="26">
        <v>0</v>
      </c>
      <c r="AF27" s="35">
        <v>0</v>
      </c>
      <c r="AG27" s="35">
        <v>0</v>
      </c>
      <c r="AH27"/>
    </row>
    <row r="28" spans="1:34" ht="15.75">
      <c r="B28" t="s">
        <v>84</v>
      </c>
      <c r="C28" t="s">
        <v>85</v>
      </c>
      <c r="E28">
        <v>40</v>
      </c>
      <c r="F28">
        <v>1368</v>
      </c>
      <c r="G28" s="3">
        <f t="shared" si="0"/>
        <v>0.25909090909090909</v>
      </c>
      <c r="H28" s="26">
        <v>24</v>
      </c>
      <c r="I28" s="3">
        <f t="shared" si="1"/>
        <v>3648</v>
      </c>
      <c r="J28" s="3">
        <f t="shared" si="2"/>
        <v>364.8</v>
      </c>
      <c r="K28" s="26"/>
      <c r="L28" s="4">
        <f t="shared" si="3"/>
        <v>300.95999999999998</v>
      </c>
      <c r="M28" s="26"/>
      <c r="N28" s="3">
        <f t="shared" si="4"/>
        <v>218.88</v>
      </c>
      <c r="O28" s="4">
        <f t="shared" si="5"/>
        <v>300.96000000000004</v>
      </c>
      <c r="P28" s="37">
        <v>5</v>
      </c>
      <c r="Q28" s="37">
        <v>5</v>
      </c>
      <c r="R28" s="26">
        <v>2</v>
      </c>
      <c r="S28" s="26">
        <v>2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  <c r="AE28" s="26">
        <v>0</v>
      </c>
      <c r="AF28" s="35">
        <v>0</v>
      </c>
      <c r="AG28" s="35">
        <v>0</v>
      </c>
      <c r="AH28"/>
    </row>
    <row r="29" spans="1:34" ht="15.75">
      <c r="B29" t="s">
        <v>81</v>
      </c>
      <c r="C29" t="s">
        <v>86</v>
      </c>
      <c r="E29">
        <v>20</v>
      </c>
      <c r="F29">
        <v>359</v>
      </c>
      <c r="G29" s="3">
        <f t="shared" si="0"/>
        <v>6.7992424242424243E-2</v>
      </c>
      <c r="H29" s="26">
        <v>28</v>
      </c>
      <c r="I29" s="3">
        <f t="shared" si="1"/>
        <v>1116.8888888888889</v>
      </c>
      <c r="J29" s="3">
        <f t="shared" si="2"/>
        <v>111.6888888888889</v>
      </c>
      <c r="K29" s="26"/>
      <c r="L29" s="4">
        <f t="shared" si="3"/>
        <v>92.143333333333331</v>
      </c>
      <c r="M29" s="26"/>
      <c r="N29" s="3">
        <f t="shared" si="4"/>
        <v>67.013333333333335</v>
      </c>
      <c r="O29" s="4">
        <f t="shared" si="5"/>
        <v>92.143333333333345</v>
      </c>
      <c r="P29" s="37">
        <v>1</v>
      </c>
      <c r="Q29" s="37">
        <v>1</v>
      </c>
      <c r="R29" s="26">
        <v>3</v>
      </c>
      <c r="S29" s="26">
        <v>3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14</v>
      </c>
      <c r="AC29" s="26">
        <v>0</v>
      </c>
      <c r="AD29" s="26">
        <v>0</v>
      </c>
      <c r="AE29" s="26">
        <v>0</v>
      </c>
      <c r="AF29" s="35">
        <v>0</v>
      </c>
      <c r="AG29" s="35">
        <v>0</v>
      </c>
      <c r="AH29"/>
    </row>
    <row r="30" spans="1:34" ht="15.75">
      <c r="A30" t="s">
        <v>83</v>
      </c>
      <c r="B30" t="s">
        <v>81</v>
      </c>
      <c r="C30" t="s">
        <v>80</v>
      </c>
      <c r="E30">
        <v>43</v>
      </c>
      <c r="F30">
        <v>1181</v>
      </c>
      <c r="G30" s="3">
        <f t="shared" si="0"/>
        <v>0.22367424242424241</v>
      </c>
      <c r="H30" s="26">
        <v>28</v>
      </c>
      <c r="I30" s="3">
        <f t="shared" si="1"/>
        <v>3674.2222222222222</v>
      </c>
      <c r="J30" s="3">
        <f t="shared" si="2"/>
        <v>367.42222222222222</v>
      </c>
      <c r="K30" s="26"/>
      <c r="L30" s="4">
        <f t="shared" si="3"/>
        <v>303.12333333333333</v>
      </c>
      <c r="M30" s="26"/>
      <c r="N30" s="3">
        <f t="shared" si="4"/>
        <v>220.45333333333332</v>
      </c>
      <c r="O30" s="4">
        <f t="shared" si="5"/>
        <v>303.12333333333333</v>
      </c>
      <c r="P30" s="37">
        <v>4</v>
      </c>
      <c r="Q30" s="37">
        <v>4</v>
      </c>
      <c r="R30" s="26">
        <v>1</v>
      </c>
      <c r="S30" s="26">
        <v>1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28</v>
      </c>
      <c r="AC30" s="26">
        <v>0</v>
      </c>
      <c r="AD30" s="26">
        <v>0</v>
      </c>
      <c r="AE30" s="26">
        <v>0</v>
      </c>
      <c r="AF30" s="35">
        <v>0</v>
      </c>
      <c r="AG30" s="35">
        <v>0</v>
      </c>
      <c r="AH30"/>
    </row>
    <row r="31" spans="1:34" ht="15.75">
      <c r="A31" t="s">
        <v>87</v>
      </c>
      <c r="B31" t="s">
        <v>80</v>
      </c>
      <c r="C31" t="s">
        <v>84</v>
      </c>
      <c r="E31">
        <v>48</v>
      </c>
      <c r="F31">
        <v>503</v>
      </c>
      <c r="G31" s="3">
        <f t="shared" si="0"/>
        <v>9.5265151515151511E-2</v>
      </c>
      <c r="H31" s="26">
        <v>28</v>
      </c>
      <c r="I31" s="3">
        <f t="shared" si="1"/>
        <v>1564.8888888888889</v>
      </c>
      <c r="J31" s="3">
        <f t="shared" si="2"/>
        <v>156.48888888888891</v>
      </c>
      <c r="K31" s="26"/>
      <c r="L31" s="4">
        <f t="shared" si="3"/>
        <v>129.10333333333332</v>
      </c>
      <c r="M31" s="26"/>
      <c r="N31" s="3">
        <f t="shared" si="4"/>
        <v>93.893333333333331</v>
      </c>
      <c r="O31" s="4">
        <f t="shared" si="5"/>
        <v>129.10333333333335</v>
      </c>
      <c r="P31" s="37">
        <v>4</v>
      </c>
      <c r="Q31" s="37">
        <v>4</v>
      </c>
      <c r="R31" s="26">
        <v>1</v>
      </c>
      <c r="S31" s="26">
        <v>1</v>
      </c>
      <c r="T31" s="26">
        <v>1006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  <c r="AE31" s="26">
        <v>0</v>
      </c>
      <c r="AF31" s="35">
        <v>0</v>
      </c>
      <c r="AG31" s="35">
        <v>0</v>
      </c>
      <c r="AH31"/>
    </row>
    <row r="32" spans="1:34" ht="15.75">
      <c r="A32" t="s">
        <v>84</v>
      </c>
      <c r="B32" t="s">
        <v>87</v>
      </c>
      <c r="C32" t="s">
        <v>82</v>
      </c>
      <c r="E32">
        <v>32</v>
      </c>
      <c r="F32">
        <v>1009</v>
      </c>
      <c r="G32" s="3">
        <f t="shared" si="0"/>
        <v>0.19109848484848485</v>
      </c>
      <c r="H32" s="26">
        <v>28</v>
      </c>
      <c r="I32" s="3">
        <f t="shared" si="1"/>
        <v>3139.1111111111113</v>
      </c>
      <c r="J32" s="3">
        <f t="shared" si="2"/>
        <v>313.91111111111115</v>
      </c>
      <c r="K32" s="26"/>
      <c r="L32" s="4">
        <f t="shared" si="3"/>
        <v>258.97666666666669</v>
      </c>
      <c r="M32" s="26"/>
      <c r="N32" s="3">
        <f t="shared" si="4"/>
        <v>188.34666666666666</v>
      </c>
      <c r="O32" s="4">
        <f t="shared" si="5"/>
        <v>258.97666666666669</v>
      </c>
      <c r="P32" s="37">
        <v>6</v>
      </c>
      <c r="Q32" s="37">
        <v>6</v>
      </c>
      <c r="R32" s="26">
        <v>2</v>
      </c>
      <c r="S32" s="26">
        <v>2</v>
      </c>
      <c r="T32" s="26">
        <v>2018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28</v>
      </c>
      <c r="AC32" s="26">
        <v>0</v>
      </c>
      <c r="AD32" s="26">
        <v>0</v>
      </c>
      <c r="AE32" s="26">
        <v>0</v>
      </c>
      <c r="AF32" s="35">
        <v>0</v>
      </c>
      <c r="AG32" s="35">
        <v>0</v>
      </c>
      <c r="AH32"/>
    </row>
    <row r="33" spans="1:34" ht="15.75">
      <c r="A33" t="s">
        <v>86</v>
      </c>
      <c r="B33" t="s">
        <v>80</v>
      </c>
      <c r="C33" t="s">
        <v>88</v>
      </c>
      <c r="E33">
        <v>50</v>
      </c>
      <c r="F33">
        <v>398</v>
      </c>
      <c r="G33" s="3">
        <f t="shared" si="0"/>
        <v>7.5378787878787878E-2</v>
      </c>
      <c r="H33" s="26">
        <v>28</v>
      </c>
      <c r="I33" s="3">
        <f t="shared" si="1"/>
        <v>1238.2222222222222</v>
      </c>
      <c r="J33" s="3">
        <f t="shared" si="2"/>
        <v>123.82222222222222</v>
      </c>
      <c r="K33" s="26"/>
      <c r="L33" s="4">
        <f t="shared" si="3"/>
        <v>102.15333333333332</v>
      </c>
      <c r="M33" s="26"/>
      <c r="N33" s="3">
        <f t="shared" si="4"/>
        <v>74.293333333333322</v>
      </c>
      <c r="O33" s="4">
        <f t="shared" si="5"/>
        <v>102.15333333333334</v>
      </c>
      <c r="P33" s="37">
        <v>2</v>
      </c>
      <c r="Q33" s="37">
        <v>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14</v>
      </c>
      <c r="AC33" s="26">
        <v>0</v>
      </c>
      <c r="AD33" s="26">
        <v>0</v>
      </c>
      <c r="AE33" s="26">
        <v>0</v>
      </c>
      <c r="AF33" s="35">
        <v>0</v>
      </c>
      <c r="AG33" s="35">
        <v>0</v>
      </c>
      <c r="AH33"/>
    </row>
    <row r="34" spans="1:34" ht="15.75">
      <c r="B34" t="s">
        <v>88</v>
      </c>
      <c r="C34" t="s">
        <v>89</v>
      </c>
      <c r="E34">
        <v>37</v>
      </c>
      <c r="F34">
        <v>951</v>
      </c>
      <c r="G34" s="3">
        <f t="shared" si="0"/>
        <v>0.18011363636363636</v>
      </c>
      <c r="H34" s="26">
        <v>28</v>
      </c>
      <c r="I34" s="3">
        <f t="shared" si="1"/>
        <v>2958.6666666666665</v>
      </c>
      <c r="J34" s="3">
        <f t="shared" si="2"/>
        <v>295.86666666666667</v>
      </c>
      <c r="K34" s="26"/>
      <c r="L34" s="4">
        <f t="shared" si="3"/>
        <v>244.09</v>
      </c>
      <c r="M34" s="26"/>
      <c r="N34" s="3">
        <f t="shared" si="4"/>
        <v>177.51999999999998</v>
      </c>
      <c r="O34" s="4">
        <f t="shared" si="5"/>
        <v>244.09</v>
      </c>
      <c r="P34" s="37">
        <v>4</v>
      </c>
      <c r="Q34" s="37">
        <v>4</v>
      </c>
      <c r="R34" s="26">
        <v>1</v>
      </c>
      <c r="S34" s="26">
        <v>1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  <c r="AE34" s="26">
        <v>0</v>
      </c>
      <c r="AF34" s="35">
        <v>0</v>
      </c>
      <c r="AG34" s="35">
        <v>0</v>
      </c>
      <c r="AH34"/>
    </row>
    <row r="35" spans="1:34" ht="15.75">
      <c r="B35" t="s">
        <v>89</v>
      </c>
      <c r="C35" t="s">
        <v>80</v>
      </c>
      <c r="E35">
        <v>40</v>
      </c>
      <c r="F35">
        <v>586</v>
      </c>
      <c r="G35" s="3">
        <f t="shared" si="0"/>
        <v>0.11098484848484849</v>
      </c>
      <c r="H35" s="26">
        <v>28</v>
      </c>
      <c r="I35" s="3">
        <f t="shared" si="1"/>
        <v>1823.1111111111111</v>
      </c>
      <c r="J35" s="3">
        <f t="shared" si="2"/>
        <v>182.31111111111113</v>
      </c>
      <c r="K35" s="26"/>
      <c r="L35" s="4">
        <f t="shared" si="3"/>
        <v>150.40666666666667</v>
      </c>
      <c r="M35" s="26"/>
      <c r="N35" s="3">
        <f t="shared" si="4"/>
        <v>109.38666666666666</v>
      </c>
      <c r="O35" s="4">
        <f t="shared" si="5"/>
        <v>150.40666666666667</v>
      </c>
      <c r="P35" s="37">
        <v>2</v>
      </c>
      <c r="Q35" s="37">
        <v>2</v>
      </c>
      <c r="R35" s="26">
        <v>1</v>
      </c>
      <c r="S35" s="26">
        <v>1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14</v>
      </c>
      <c r="AC35" s="26">
        <v>0</v>
      </c>
      <c r="AD35" s="26">
        <v>0</v>
      </c>
      <c r="AE35" s="26">
        <v>0</v>
      </c>
      <c r="AF35" s="35">
        <v>0</v>
      </c>
      <c r="AG35" s="35">
        <v>0</v>
      </c>
      <c r="AH35"/>
    </row>
    <row r="36" spans="1:34" ht="15.75">
      <c r="B36" t="s">
        <v>80</v>
      </c>
      <c r="C36" t="s">
        <v>90</v>
      </c>
      <c r="E36">
        <v>41</v>
      </c>
      <c r="F36">
        <v>460</v>
      </c>
      <c r="G36" s="3">
        <f t="shared" si="0"/>
        <v>8.7121212121212127E-2</v>
      </c>
      <c r="H36" s="26">
        <v>28</v>
      </c>
      <c r="I36" s="3">
        <f t="shared" si="1"/>
        <v>1431.1111111111111</v>
      </c>
      <c r="J36" s="3">
        <f t="shared" si="2"/>
        <v>143.11111111111111</v>
      </c>
      <c r="K36" s="26"/>
      <c r="L36" s="4">
        <f t="shared" si="3"/>
        <v>118.06666666666668</v>
      </c>
      <c r="M36" s="26"/>
      <c r="N36" s="3">
        <f t="shared" si="4"/>
        <v>85.86666666666666</v>
      </c>
      <c r="O36" s="4">
        <f t="shared" si="5"/>
        <v>118.06666666666668</v>
      </c>
      <c r="P36" s="37">
        <v>1</v>
      </c>
      <c r="Q36" s="37">
        <v>1</v>
      </c>
      <c r="R36" s="26">
        <v>1</v>
      </c>
      <c r="S36" s="26">
        <v>1</v>
      </c>
      <c r="T36" s="38">
        <v>40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28</v>
      </c>
      <c r="AC36" s="26">
        <v>0</v>
      </c>
      <c r="AD36" s="26">
        <v>0</v>
      </c>
      <c r="AE36" s="26">
        <v>0</v>
      </c>
      <c r="AF36" s="35">
        <v>0</v>
      </c>
      <c r="AG36" s="35">
        <v>0</v>
      </c>
      <c r="AH36"/>
    </row>
    <row r="37" spans="1:34" ht="15.75">
      <c r="A37" t="s">
        <v>89</v>
      </c>
      <c r="B37" t="s">
        <v>88</v>
      </c>
      <c r="C37" t="s">
        <v>86</v>
      </c>
      <c r="E37">
        <v>29</v>
      </c>
      <c r="F37">
        <v>664</v>
      </c>
      <c r="G37" s="3">
        <f t="shared" si="0"/>
        <v>0.12575757575757576</v>
      </c>
      <c r="H37" s="26">
        <v>28</v>
      </c>
      <c r="I37" s="3">
        <f t="shared" si="1"/>
        <v>2065.7777777777778</v>
      </c>
      <c r="J37" s="3">
        <f t="shared" si="2"/>
        <v>206.57777777777778</v>
      </c>
      <c r="K37" s="26"/>
      <c r="L37" s="4">
        <f t="shared" si="3"/>
        <v>170.42666666666665</v>
      </c>
      <c r="M37" s="26"/>
      <c r="N37" s="3">
        <f t="shared" si="4"/>
        <v>123.94666666666666</v>
      </c>
      <c r="O37" s="4">
        <f t="shared" si="5"/>
        <v>170.42666666666668</v>
      </c>
      <c r="P37" s="37">
        <v>4</v>
      </c>
      <c r="Q37" s="37">
        <v>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28</v>
      </c>
      <c r="AC37" s="26">
        <v>0</v>
      </c>
      <c r="AD37" s="26">
        <v>0</v>
      </c>
      <c r="AE37" s="26">
        <v>0</v>
      </c>
      <c r="AF37" s="35">
        <v>0</v>
      </c>
      <c r="AG37" s="35">
        <v>0</v>
      </c>
      <c r="AH37"/>
    </row>
    <row r="38" spans="1:34" ht="15.75">
      <c r="A38" t="s">
        <v>91</v>
      </c>
      <c r="B38" t="s">
        <v>80</v>
      </c>
      <c r="C38" t="s">
        <v>88</v>
      </c>
      <c r="E38">
        <v>32</v>
      </c>
      <c r="F38">
        <v>521</v>
      </c>
      <c r="G38" s="3">
        <f t="shared" si="0"/>
        <v>9.8674242424242428E-2</v>
      </c>
      <c r="H38" s="26">
        <v>28</v>
      </c>
      <c r="I38" s="3">
        <f t="shared" si="1"/>
        <v>1620.8888888888889</v>
      </c>
      <c r="J38" s="3">
        <f t="shared" si="2"/>
        <v>162.0888888888889</v>
      </c>
      <c r="K38" s="26"/>
      <c r="L38" s="4">
        <f t="shared" si="3"/>
        <v>133.72333333333333</v>
      </c>
      <c r="M38" s="26"/>
      <c r="N38" s="3">
        <f t="shared" si="4"/>
        <v>97.25333333333333</v>
      </c>
      <c r="O38" s="4">
        <f t="shared" si="5"/>
        <v>133.72333333333333</v>
      </c>
      <c r="P38" s="37">
        <v>2</v>
      </c>
      <c r="Q38" s="37">
        <v>2</v>
      </c>
      <c r="R38" s="26">
        <v>1</v>
      </c>
      <c r="S38" s="26">
        <v>1</v>
      </c>
      <c r="T38" s="38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28</v>
      </c>
      <c r="AC38" s="26">
        <v>0</v>
      </c>
      <c r="AD38" s="26">
        <v>0</v>
      </c>
      <c r="AE38" s="26">
        <v>0</v>
      </c>
      <c r="AF38" s="35">
        <v>0</v>
      </c>
      <c r="AG38" s="35">
        <v>0</v>
      </c>
      <c r="AH38"/>
    </row>
    <row r="39" spans="1:34" ht="15.75">
      <c r="A39" t="s">
        <v>92</v>
      </c>
      <c r="B39" t="s">
        <v>87</v>
      </c>
      <c r="C39" t="s">
        <v>93</v>
      </c>
      <c r="E39">
        <v>53</v>
      </c>
      <c r="F39">
        <v>106</v>
      </c>
      <c r="G39" s="3">
        <f t="shared" si="0"/>
        <v>2.0075757575757577E-2</v>
      </c>
      <c r="H39" s="26">
        <v>28</v>
      </c>
      <c r="I39" s="3">
        <f t="shared" si="1"/>
        <v>329.77777777777777</v>
      </c>
      <c r="J39" s="3">
        <f t="shared" si="2"/>
        <v>32.977777777777781</v>
      </c>
      <c r="K39" s="26"/>
      <c r="L39" s="4">
        <f t="shared" si="3"/>
        <v>27.206666666666667</v>
      </c>
      <c r="M39" s="26"/>
      <c r="N39" s="3">
        <f t="shared" si="4"/>
        <v>19.786666666666665</v>
      </c>
      <c r="O39" s="4">
        <f t="shared" si="5"/>
        <v>27.206666666666667</v>
      </c>
      <c r="P39" s="37">
        <v>1</v>
      </c>
      <c r="Q39" s="37">
        <v>1</v>
      </c>
      <c r="R39" s="26">
        <v>3</v>
      </c>
      <c r="S39" s="26">
        <v>3</v>
      </c>
      <c r="T39" s="38">
        <v>212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14</v>
      </c>
      <c r="AC39" s="26">
        <v>0</v>
      </c>
      <c r="AD39" s="26">
        <v>0</v>
      </c>
      <c r="AE39" s="26">
        <v>0</v>
      </c>
      <c r="AF39" s="35">
        <v>0</v>
      </c>
      <c r="AG39" s="35">
        <v>0</v>
      </c>
      <c r="AH39"/>
    </row>
    <row r="40" spans="1:34" ht="15.75">
      <c r="B40" t="s">
        <v>93</v>
      </c>
      <c r="C40" t="s">
        <v>94</v>
      </c>
      <c r="E40">
        <v>46</v>
      </c>
      <c r="F40">
        <v>401</v>
      </c>
      <c r="G40" s="3">
        <f t="shared" si="0"/>
        <v>7.5946969696969693E-2</v>
      </c>
      <c r="H40" s="26">
        <v>28</v>
      </c>
      <c r="I40" s="3">
        <f t="shared" si="1"/>
        <v>1247.5555555555557</v>
      </c>
      <c r="J40" s="3">
        <f t="shared" si="2"/>
        <v>124.75555555555557</v>
      </c>
      <c r="K40" s="26"/>
      <c r="L40" s="4">
        <f t="shared" si="3"/>
        <v>102.92333333333335</v>
      </c>
      <c r="M40" s="26"/>
      <c r="N40" s="3">
        <f t="shared" si="4"/>
        <v>74.853333333333339</v>
      </c>
      <c r="O40" s="4">
        <f t="shared" si="5"/>
        <v>102.92333333333335</v>
      </c>
      <c r="P40" s="37">
        <v>2</v>
      </c>
      <c r="Q40" s="37">
        <v>2</v>
      </c>
      <c r="R40" s="26">
        <v>6</v>
      </c>
      <c r="S40" s="26">
        <v>6</v>
      </c>
      <c r="T40" s="38">
        <v>802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  <c r="AF40" s="35">
        <v>0</v>
      </c>
      <c r="AG40" s="35">
        <v>0</v>
      </c>
      <c r="AH40"/>
    </row>
    <row r="41" spans="1:34" ht="15.75">
      <c r="B41" t="s">
        <v>94</v>
      </c>
      <c r="C41" t="s">
        <v>94</v>
      </c>
      <c r="E41">
        <v>61</v>
      </c>
      <c r="F41">
        <v>912</v>
      </c>
      <c r="G41" s="3">
        <f t="shared" si="0"/>
        <v>0.17272727272727273</v>
      </c>
      <c r="H41" s="26">
        <v>28</v>
      </c>
      <c r="I41" s="3">
        <f t="shared" si="1"/>
        <v>2837.3333333333335</v>
      </c>
      <c r="J41" s="3">
        <f t="shared" si="2"/>
        <v>283.73333333333335</v>
      </c>
      <c r="K41" s="26"/>
      <c r="L41" s="4">
        <f t="shared" si="3"/>
        <v>234.08</v>
      </c>
      <c r="M41" s="26"/>
      <c r="N41" s="3">
        <f t="shared" si="4"/>
        <v>170.24</v>
      </c>
      <c r="O41" s="4">
        <f t="shared" si="5"/>
        <v>234.08</v>
      </c>
      <c r="P41" s="37">
        <v>3</v>
      </c>
      <c r="Q41" s="37">
        <v>3</v>
      </c>
      <c r="R41" s="26">
        <v>6</v>
      </c>
      <c r="S41" s="26">
        <v>6</v>
      </c>
      <c r="T41" s="38">
        <v>1824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35">
        <v>0</v>
      </c>
      <c r="AG41" s="35">
        <v>0</v>
      </c>
      <c r="AH41"/>
    </row>
    <row r="42" spans="1:34" ht="15.75">
      <c r="B42" t="s">
        <v>94</v>
      </c>
      <c r="C42" t="s">
        <v>87</v>
      </c>
      <c r="E42">
        <v>54</v>
      </c>
      <c r="F42">
        <v>521</v>
      </c>
      <c r="G42" s="3">
        <f t="shared" si="0"/>
        <v>9.8674242424242428E-2</v>
      </c>
      <c r="H42" s="26">
        <v>28</v>
      </c>
      <c r="I42" s="3">
        <f t="shared" si="1"/>
        <v>1620.8888888888889</v>
      </c>
      <c r="J42" s="3">
        <f t="shared" si="2"/>
        <v>162.0888888888889</v>
      </c>
      <c r="K42" s="26"/>
      <c r="L42" s="4">
        <f t="shared" si="3"/>
        <v>133.72333333333333</v>
      </c>
      <c r="M42" s="26"/>
      <c r="N42" s="3">
        <f t="shared" si="4"/>
        <v>97.25333333333333</v>
      </c>
      <c r="O42" s="4">
        <f t="shared" si="5"/>
        <v>133.72333333333333</v>
      </c>
      <c r="P42" s="37">
        <v>3</v>
      </c>
      <c r="Q42" s="37">
        <v>3</v>
      </c>
      <c r="R42" s="26">
        <v>3</v>
      </c>
      <c r="S42" s="26">
        <v>3</v>
      </c>
      <c r="T42" s="26">
        <v>1042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35">
        <v>0</v>
      </c>
      <c r="AG42" s="35">
        <v>0</v>
      </c>
      <c r="AH42"/>
    </row>
    <row r="43" spans="1:34" ht="15.75">
      <c r="A43" s="24" t="s">
        <v>94</v>
      </c>
      <c r="B43" s="24" t="s">
        <v>95</v>
      </c>
      <c r="C43" s="24" t="s">
        <v>92</v>
      </c>
      <c r="D43" s="24"/>
      <c r="E43" s="24">
        <v>50</v>
      </c>
      <c r="F43" s="24">
        <v>514</v>
      </c>
      <c r="G43" s="3">
        <f t="shared" si="0"/>
        <v>9.7348484848484851E-2</v>
      </c>
      <c r="H43" s="26">
        <v>24</v>
      </c>
      <c r="I43" s="3">
        <f t="shared" si="1"/>
        <v>1370.6666666666667</v>
      </c>
      <c r="J43" s="3">
        <f t="shared" si="2"/>
        <v>137.06666666666669</v>
      </c>
      <c r="K43" s="26"/>
      <c r="L43" s="4">
        <f t="shared" si="3"/>
        <v>113.08</v>
      </c>
      <c r="M43" s="26"/>
      <c r="N43" s="3">
        <f t="shared" si="4"/>
        <v>82.24</v>
      </c>
      <c r="O43" s="4">
        <f t="shared" si="5"/>
        <v>113.08000000000001</v>
      </c>
      <c r="P43" s="37">
        <v>3</v>
      </c>
      <c r="Q43" s="37">
        <v>3</v>
      </c>
      <c r="R43" s="26">
        <v>7</v>
      </c>
      <c r="S43" s="26">
        <v>7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28</v>
      </c>
      <c r="AC43" s="26">
        <v>0</v>
      </c>
      <c r="AD43" s="26">
        <v>0</v>
      </c>
      <c r="AE43" s="26">
        <v>0</v>
      </c>
      <c r="AF43" s="35">
        <v>0</v>
      </c>
      <c r="AG43" s="35">
        <v>0</v>
      </c>
      <c r="AH43"/>
    </row>
    <row r="44" spans="1:34" ht="15.75">
      <c r="A44" s="31"/>
      <c r="B44" s="31"/>
      <c r="C44" s="31"/>
      <c r="D44" s="31"/>
      <c r="E44" s="31"/>
      <c r="F44" s="31"/>
      <c r="G44" s="3">
        <f t="shared" si="0"/>
        <v>0</v>
      </c>
      <c r="H44" s="26"/>
      <c r="I44" s="3">
        <f t="shared" si="1"/>
        <v>0</v>
      </c>
      <c r="J44" s="3">
        <f t="shared" si="2"/>
        <v>0</v>
      </c>
      <c r="K44" s="26"/>
      <c r="L44" s="4">
        <f t="shared" si="3"/>
        <v>0</v>
      </c>
      <c r="M44" s="26"/>
      <c r="N44" s="3">
        <f t="shared" si="4"/>
        <v>0</v>
      </c>
      <c r="O44" s="4">
        <f t="shared" si="5"/>
        <v>0</v>
      </c>
      <c r="P44" s="37"/>
      <c r="Q44" s="37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35"/>
      <c r="AG44" s="35"/>
      <c r="AH44"/>
    </row>
    <row r="45" spans="1:34" ht="15.75">
      <c r="A45" s="24"/>
      <c r="B45" s="24"/>
      <c r="C45" s="24"/>
      <c r="D45" s="24"/>
      <c r="E45" s="24"/>
      <c r="F45" s="24"/>
      <c r="G45" s="3">
        <f t="shared" si="0"/>
        <v>0</v>
      </c>
      <c r="H45" s="26"/>
      <c r="I45" s="3">
        <f t="shared" si="1"/>
        <v>0</v>
      </c>
      <c r="J45" s="3">
        <f t="shared" si="2"/>
        <v>0</v>
      </c>
      <c r="K45" s="26"/>
      <c r="L45" s="4">
        <f t="shared" si="3"/>
        <v>0</v>
      </c>
      <c r="M45" s="26"/>
      <c r="N45" s="3">
        <f t="shared" si="4"/>
        <v>0</v>
      </c>
      <c r="O45" s="4">
        <f t="shared" si="5"/>
        <v>0</v>
      </c>
      <c r="P45" s="37"/>
      <c r="Q45" s="37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35"/>
      <c r="AG45" s="35"/>
      <c r="AH45"/>
    </row>
    <row r="46" spans="1:34" ht="15.75">
      <c r="A46" t="s">
        <v>96</v>
      </c>
      <c r="B46" t="s">
        <v>97</v>
      </c>
      <c r="C46" t="s">
        <v>98</v>
      </c>
      <c r="E46">
        <v>24</v>
      </c>
      <c r="F46">
        <v>287</v>
      </c>
      <c r="G46" s="3">
        <f t="shared" si="0"/>
        <v>5.4356060606060609E-2</v>
      </c>
      <c r="H46" s="26">
        <v>30</v>
      </c>
      <c r="I46" s="3">
        <f t="shared" si="1"/>
        <v>956.66666666666663</v>
      </c>
      <c r="J46" s="3">
        <f t="shared" si="2"/>
        <v>95.666666666666671</v>
      </c>
      <c r="K46" s="26"/>
      <c r="L46" s="4">
        <f t="shared" si="3"/>
        <v>78.924999999999997</v>
      </c>
      <c r="M46" s="26"/>
      <c r="N46" s="3">
        <f t="shared" si="4"/>
        <v>57.4</v>
      </c>
      <c r="O46" s="4">
        <f t="shared" si="5"/>
        <v>78.924999999999997</v>
      </c>
      <c r="P46" s="37">
        <v>1</v>
      </c>
      <c r="Q46" s="37">
        <v>1</v>
      </c>
      <c r="R46" s="26">
        <v>5</v>
      </c>
      <c r="S46" s="26">
        <v>5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200</v>
      </c>
      <c r="AB46" s="26">
        <v>15</v>
      </c>
      <c r="AC46" s="26">
        <v>0</v>
      </c>
      <c r="AD46" s="26">
        <v>0</v>
      </c>
      <c r="AE46" s="26">
        <v>0</v>
      </c>
      <c r="AF46" s="35">
        <v>0</v>
      </c>
      <c r="AG46" s="35">
        <v>0</v>
      </c>
      <c r="AH46"/>
    </row>
    <row r="47" spans="1:34" ht="15.75">
      <c r="B47" t="s">
        <v>98</v>
      </c>
      <c r="C47" t="s">
        <v>99</v>
      </c>
      <c r="E47">
        <v>31</v>
      </c>
      <c r="F47">
        <v>494</v>
      </c>
      <c r="G47" s="3">
        <f t="shared" si="0"/>
        <v>9.3560606060606066E-2</v>
      </c>
      <c r="H47" s="26">
        <v>30</v>
      </c>
      <c r="I47" s="3">
        <f t="shared" si="1"/>
        <v>1646.6666666666667</v>
      </c>
      <c r="J47" s="3">
        <f t="shared" si="2"/>
        <v>164.66666666666669</v>
      </c>
      <c r="K47" s="26"/>
      <c r="L47" s="4">
        <f t="shared" si="3"/>
        <v>135.85</v>
      </c>
      <c r="M47" s="26"/>
      <c r="N47" s="3">
        <f t="shared" si="4"/>
        <v>98.8</v>
      </c>
      <c r="O47" s="4">
        <f t="shared" si="5"/>
        <v>135.85000000000002</v>
      </c>
      <c r="P47" s="37">
        <v>4</v>
      </c>
      <c r="Q47" s="37">
        <v>4</v>
      </c>
      <c r="R47" s="26">
        <v>7</v>
      </c>
      <c r="S47" s="26">
        <v>7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  <c r="AE47" s="26">
        <v>0</v>
      </c>
      <c r="AF47" s="35">
        <v>0</v>
      </c>
      <c r="AG47" s="35">
        <v>0</v>
      </c>
      <c r="AH47"/>
    </row>
    <row r="48" spans="1:34" ht="15.75">
      <c r="B48" t="s">
        <v>99</v>
      </c>
      <c r="C48" t="s">
        <v>100</v>
      </c>
      <c r="E48">
        <v>31</v>
      </c>
      <c r="F48">
        <v>401</v>
      </c>
      <c r="G48" s="3">
        <f t="shared" si="0"/>
        <v>7.5946969696969693E-2</v>
      </c>
      <c r="H48" s="26">
        <v>28</v>
      </c>
      <c r="I48" s="3">
        <f t="shared" si="1"/>
        <v>1247.5555555555557</v>
      </c>
      <c r="J48" s="3">
        <f t="shared" si="2"/>
        <v>124.75555555555557</v>
      </c>
      <c r="K48" s="26"/>
      <c r="L48" s="4">
        <f t="shared" si="3"/>
        <v>102.92333333333335</v>
      </c>
      <c r="M48" s="26"/>
      <c r="N48" s="3">
        <f t="shared" si="4"/>
        <v>74.853333333333339</v>
      </c>
      <c r="O48" s="4">
        <f t="shared" si="5"/>
        <v>102.92333333333335</v>
      </c>
      <c r="P48" s="37">
        <v>2</v>
      </c>
      <c r="Q48" s="37">
        <v>2</v>
      </c>
      <c r="R48" s="26">
        <v>5</v>
      </c>
      <c r="S48" s="26">
        <v>5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28</v>
      </c>
      <c r="AC48" s="26">
        <v>0</v>
      </c>
      <c r="AD48" s="26">
        <v>0</v>
      </c>
      <c r="AE48" s="26">
        <v>0</v>
      </c>
      <c r="AF48" s="35">
        <v>0</v>
      </c>
      <c r="AG48" s="35">
        <v>0</v>
      </c>
      <c r="AH48"/>
    </row>
    <row r="49" spans="1:34" ht="15.75">
      <c r="B49" t="s">
        <v>100</v>
      </c>
      <c r="C49" t="s">
        <v>101</v>
      </c>
      <c r="E49">
        <v>20</v>
      </c>
      <c r="F49">
        <v>487</v>
      </c>
      <c r="G49" s="3">
        <f t="shared" si="0"/>
        <v>9.2234848484848489E-2</v>
      </c>
      <c r="H49" s="26">
        <v>28</v>
      </c>
      <c r="I49" s="3">
        <f t="shared" si="1"/>
        <v>1515.1111111111111</v>
      </c>
      <c r="J49" s="3">
        <f t="shared" si="2"/>
        <v>151.51111111111112</v>
      </c>
      <c r="K49" s="26"/>
      <c r="L49" s="4">
        <f t="shared" si="3"/>
        <v>124.99666666666667</v>
      </c>
      <c r="M49" s="26"/>
      <c r="N49" s="3">
        <f t="shared" si="4"/>
        <v>90.906666666666666</v>
      </c>
      <c r="O49" s="4">
        <f t="shared" si="5"/>
        <v>124.99666666666667</v>
      </c>
      <c r="P49" s="37">
        <v>1</v>
      </c>
      <c r="Q49" s="37">
        <v>1</v>
      </c>
      <c r="R49" s="26">
        <v>6</v>
      </c>
      <c r="S49" s="26">
        <v>6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14</v>
      </c>
      <c r="AC49" s="26">
        <v>0</v>
      </c>
      <c r="AD49" s="26">
        <v>0</v>
      </c>
      <c r="AE49" s="26">
        <v>0</v>
      </c>
      <c r="AF49" s="35">
        <v>0</v>
      </c>
      <c r="AG49" s="35">
        <v>0</v>
      </c>
      <c r="AH49"/>
    </row>
    <row r="50" spans="1:34" ht="15.75">
      <c r="B50" t="s">
        <v>101</v>
      </c>
      <c r="C50" t="s">
        <v>102</v>
      </c>
      <c r="E50">
        <v>26</v>
      </c>
      <c r="F50">
        <v>601</v>
      </c>
      <c r="G50" s="3">
        <f t="shared" si="0"/>
        <v>0.11382575757575758</v>
      </c>
      <c r="H50" s="26">
        <v>30</v>
      </c>
      <c r="I50" s="3">
        <f t="shared" si="1"/>
        <v>2003.3333333333333</v>
      </c>
      <c r="J50" s="3">
        <f t="shared" si="2"/>
        <v>200.33333333333334</v>
      </c>
      <c r="K50" s="26"/>
      <c r="L50" s="4">
        <f t="shared" si="3"/>
        <v>165.27500000000001</v>
      </c>
      <c r="M50" s="26"/>
      <c r="N50" s="3">
        <f t="shared" si="4"/>
        <v>120.19999999999999</v>
      </c>
      <c r="O50" s="4">
        <f t="shared" si="5"/>
        <v>165.27500000000001</v>
      </c>
      <c r="P50" s="37">
        <v>3</v>
      </c>
      <c r="Q50" s="37">
        <v>3</v>
      </c>
      <c r="R50" s="26">
        <v>5</v>
      </c>
      <c r="S50" s="26">
        <v>5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15</v>
      </c>
      <c r="AC50" s="26">
        <v>0</v>
      </c>
      <c r="AD50" s="26">
        <v>0</v>
      </c>
      <c r="AE50" s="26">
        <v>0</v>
      </c>
      <c r="AF50" s="35">
        <v>0</v>
      </c>
      <c r="AG50" s="35">
        <v>0</v>
      </c>
      <c r="AH50"/>
    </row>
    <row r="51" spans="1:34" ht="15.75">
      <c r="B51" t="s">
        <v>103</v>
      </c>
      <c r="C51" t="s">
        <v>104</v>
      </c>
      <c r="E51">
        <v>38</v>
      </c>
      <c r="F51">
        <v>1079</v>
      </c>
      <c r="G51" s="3">
        <f t="shared" si="0"/>
        <v>0.2043560606060606</v>
      </c>
      <c r="H51" s="26">
        <v>30</v>
      </c>
      <c r="I51" s="3">
        <f t="shared" si="1"/>
        <v>3596.6666666666665</v>
      </c>
      <c r="J51" s="3">
        <f t="shared" si="2"/>
        <v>359.66666666666669</v>
      </c>
      <c r="K51" s="26"/>
      <c r="L51" s="4">
        <f t="shared" si="3"/>
        <v>296.72500000000002</v>
      </c>
      <c r="M51" s="26"/>
      <c r="N51" s="3">
        <f t="shared" si="4"/>
        <v>215.79999999999998</v>
      </c>
      <c r="O51" s="4">
        <f t="shared" si="5"/>
        <v>296.72500000000002</v>
      </c>
      <c r="P51" s="37">
        <v>5</v>
      </c>
      <c r="Q51" s="37">
        <v>5</v>
      </c>
      <c r="R51" s="26">
        <v>3</v>
      </c>
      <c r="S51" s="26">
        <v>3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15</v>
      </c>
      <c r="AC51" s="26">
        <v>0</v>
      </c>
      <c r="AD51" s="26">
        <v>0</v>
      </c>
      <c r="AE51" s="26">
        <v>0</v>
      </c>
      <c r="AF51" s="35">
        <v>0</v>
      </c>
      <c r="AG51" s="35">
        <v>0</v>
      </c>
      <c r="AH51"/>
    </row>
    <row r="52" spans="1:34" ht="15.75">
      <c r="B52" t="s">
        <v>104</v>
      </c>
      <c r="C52" t="s">
        <v>105</v>
      </c>
      <c r="E52">
        <v>27</v>
      </c>
      <c r="F52">
        <v>437</v>
      </c>
      <c r="G52" s="3">
        <f t="shared" si="0"/>
        <v>8.2765151515151514E-2</v>
      </c>
      <c r="H52" s="26">
        <v>30</v>
      </c>
      <c r="I52" s="3">
        <f t="shared" si="1"/>
        <v>1456.6666666666667</v>
      </c>
      <c r="J52" s="3">
        <f t="shared" si="2"/>
        <v>145.66666666666669</v>
      </c>
      <c r="K52" s="26"/>
      <c r="L52" s="4">
        <f t="shared" si="3"/>
        <v>120.175</v>
      </c>
      <c r="M52" s="26"/>
      <c r="N52" s="3">
        <f t="shared" si="4"/>
        <v>87.4</v>
      </c>
      <c r="O52" s="4">
        <f t="shared" si="5"/>
        <v>120.17500000000001</v>
      </c>
      <c r="P52" s="37">
        <v>2</v>
      </c>
      <c r="Q52" s="37">
        <v>2</v>
      </c>
      <c r="R52" s="26">
        <v>2</v>
      </c>
      <c r="S52" s="26">
        <v>2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  <c r="AE52" s="26">
        <v>0</v>
      </c>
      <c r="AF52" s="35">
        <v>0</v>
      </c>
      <c r="AG52" s="35">
        <v>0</v>
      </c>
      <c r="AH52"/>
    </row>
    <row r="53" spans="1:34" ht="15.75">
      <c r="B53" t="s">
        <v>105</v>
      </c>
      <c r="C53" t="s">
        <v>105</v>
      </c>
      <c r="E53">
        <v>42</v>
      </c>
      <c r="F53">
        <v>668</v>
      </c>
      <c r="G53" s="3">
        <f t="shared" si="0"/>
        <v>0.12651515151515152</v>
      </c>
      <c r="H53" s="26">
        <v>30</v>
      </c>
      <c r="I53" s="3">
        <f t="shared" si="1"/>
        <v>2226.6666666666665</v>
      </c>
      <c r="J53" s="3">
        <f t="shared" si="2"/>
        <v>222.66666666666666</v>
      </c>
      <c r="K53" s="26"/>
      <c r="L53" s="4">
        <f t="shared" si="3"/>
        <v>183.7</v>
      </c>
      <c r="M53" s="26"/>
      <c r="N53" s="3">
        <f t="shared" si="4"/>
        <v>133.6</v>
      </c>
      <c r="O53" s="4">
        <f t="shared" si="5"/>
        <v>183.7</v>
      </c>
      <c r="P53" s="37">
        <v>6</v>
      </c>
      <c r="Q53" s="37">
        <v>6</v>
      </c>
      <c r="R53" s="26">
        <v>1</v>
      </c>
      <c r="S53" s="26">
        <v>1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  <c r="AE53" s="26">
        <v>0</v>
      </c>
      <c r="AF53" s="35">
        <v>0</v>
      </c>
      <c r="AG53" s="35">
        <v>0</v>
      </c>
      <c r="AH53"/>
    </row>
    <row r="54" spans="1:34" ht="15.75">
      <c r="B54" t="s">
        <v>105</v>
      </c>
      <c r="C54" t="s">
        <v>42</v>
      </c>
      <c r="E54">
        <v>45</v>
      </c>
      <c r="F54">
        <v>370</v>
      </c>
      <c r="G54" s="3">
        <f t="shared" si="0"/>
        <v>7.0075757575757569E-2</v>
      </c>
      <c r="H54" s="26">
        <v>30</v>
      </c>
      <c r="I54" s="3">
        <f t="shared" si="1"/>
        <v>1233.3333333333333</v>
      </c>
      <c r="J54" s="3">
        <f t="shared" si="2"/>
        <v>123.33333333333333</v>
      </c>
      <c r="K54" s="26"/>
      <c r="L54" s="4">
        <f t="shared" si="3"/>
        <v>101.75</v>
      </c>
      <c r="M54" s="26"/>
      <c r="N54" s="3">
        <f t="shared" si="4"/>
        <v>73.999999999999986</v>
      </c>
      <c r="O54" s="4">
        <f t="shared" si="5"/>
        <v>101.75</v>
      </c>
      <c r="P54" s="37">
        <v>2</v>
      </c>
      <c r="Q54" s="37">
        <v>2</v>
      </c>
      <c r="R54" s="26">
        <v>1</v>
      </c>
      <c r="S54" s="26">
        <v>1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  <c r="AE54" s="26">
        <v>0</v>
      </c>
      <c r="AF54" s="35">
        <v>0</v>
      </c>
      <c r="AG54" s="35">
        <v>0</v>
      </c>
      <c r="AH54"/>
    </row>
    <row r="55" spans="1:34" ht="15.75">
      <c r="A55" t="s">
        <v>106</v>
      </c>
      <c r="B55" t="s">
        <v>99</v>
      </c>
      <c r="C55" t="s">
        <v>107</v>
      </c>
      <c r="E55">
        <v>32</v>
      </c>
      <c r="F55">
        <v>484</v>
      </c>
      <c r="G55" s="3">
        <f t="shared" si="0"/>
        <v>9.166666666666666E-2</v>
      </c>
      <c r="H55" s="26">
        <v>28</v>
      </c>
      <c r="I55" s="3">
        <f t="shared" si="1"/>
        <v>1505.7777777777778</v>
      </c>
      <c r="J55" s="3">
        <f t="shared" si="2"/>
        <v>150.57777777777778</v>
      </c>
      <c r="K55" s="26"/>
      <c r="L55" s="4">
        <f t="shared" si="3"/>
        <v>124.22666666666667</v>
      </c>
      <c r="M55" s="26"/>
      <c r="N55" s="3">
        <f t="shared" si="4"/>
        <v>90.346666666666664</v>
      </c>
      <c r="O55" s="4">
        <f t="shared" si="5"/>
        <v>124.22666666666667</v>
      </c>
      <c r="P55" s="37">
        <v>3</v>
      </c>
      <c r="Q55" s="37">
        <v>3</v>
      </c>
      <c r="R55" s="26">
        <v>7</v>
      </c>
      <c r="S55" s="26">
        <v>7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14</v>
      </c>
      <c r="AC55" s="26">
        <v>0</v>
      </c>
      <c r="AD55" s="26">
        <v>0</v>
      </c>
      <c r="AE55" s="26">
        <v>0</v>
      </c>
      <c r="AF55" s="35">
        <v>0</v>
      </c>
      <c r="AG55" s="35">
        <v>0</v>
      </c>
      <c r="AH55"/>
    </row>
    <row r="56" spans="1:34" ht="15.75">
      <c r="B56" t="s">
        <v>107</v>
      </c>
      <c r="C56" t="s">
        <v>102</v>
      </c>
      <c r="E56">
        <v>25</v>
      </c>
      <c r="F56">
        <v>549</v>
      </c>
      <c r="G56" s="3">
        <f t="shared" si="0"/>
        <v>0.10397727272727272</v>
      </c>
      <c r="H56" s="26">
        <v>28</v>
      </c>
      <c r="I56" s="3">
        <f t="shared" si="1"/>
        <v>1708</v>
      </c>
      <c r="J56" s="3">
        <f t="shared" si="2"/>
        <v>170.8</v>
      </c>
      <c r="K56" s="26"/>
      <c r="L56" s="4">
        <f t="shared" si="3"/>
        <v>140.91</v>
      </c>
      <c r="M56" s="26"/>
      <c r="N56" s="3">
        <f t="shared" si="4"/>
        <v>102.47999999999999</v>
      </c>
      <c r="O56" s="4">
        <f t="shared" si="5"/>
        <v>140.91</v>
      </c>
      <c r="P56" s="37">
        <v>3</v>
      </c>
      <c r="Q56" s="37">
        <v>3</v>
      </c>
      <c r="R56" s="26">
        <v>4</v>
      </c>
      <c r="S56" s="26">
        <v>4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  <c r="AE56" s="26">
        <v>0</v>
      </c>
      <c r="AF56" s="35">
        <v>0</v>
      </c>
      <c r="AG56" s="35">
        <v>0</v>
      </c>
      <c r="AH56"/>
    </row>
    <row r="57" spans="1:34" ht="15.75">
      <c r="B57" t="s">
        <v>102</v>
      </c>
      <c r="C57" t="s">
        <v>108</v>
      </c>
      <c r="E57">
        <v>54</v>
      </c>
      <c r="F57">
        <v>300</v>
      </c>
      <c r="G57" s="3">
        <f t="shared" si="0"/>
        <v>5.6818181818181816E-2</v>
      </c>
      <c r="H57" s="26">
        <v>28</v>
      </c>
      <c r="I57" s="3">
        <f t="shared" si="1"/>
        <v>933.33333333333337</v>
      </c>
      <c r="J57" s="3">
        <f t="shared" si="2"/>
        <v>93.333333333333343</v>
      </c>
      <c r="K57" s="26"/>
      <c r="L57" s="4">
        <f t="shared" si="3"/>
        <v>77</v>
      </c>
      <c r="M57" s="26"/>
      <c r="N57" s="3">
        <f t="shared" si="4"/>
        <v>56</v>
      </c>
      <c r="O57" s="4">
        <f t="shared" si="5"/>
        <v>77</v>
      </c>
      <c r="P57" s="37">
        <v>3</v>
      </c>
      <c r="Q57" s="37">
        <v>3</v>
      </c>
      <c r="R57" s="26">
        <v>2</v>
      </c>
      <c r="S57" s="26">
        <v>2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  <c r="AE57" s="26">
        <v>0</v>
      </c>
      <c r="AF57" s="35">
        <v>0</v>
      </c>
      <c r="AG57" s="35">
        <v>0</v>
      </c>
      <c r="AH57"/>
    </row>
    <row r="58" spans="1:34" ht="15.75">
      <c r="B58" t="s">
        <v>108</v>
      </c>
      <c r="C58" t="s">
        <v>109</v>
      </c>
      <c r="E58">
        <v>35</v>
      </c>
      <c r="F58">
        <v>502</v>
      </c>
      <c r="G58" s="3">
        <f t="shared" si="0"/>
        <v>9.5075757575757577E-2</v>
      </c>
      <c r="H58" s="26">
        <v>28</v>
      </c>
      <c r="I58" s="3">
        <f t="shared" si="1"/>
        <v>1561.7777777777778</v>
      </c>
      <c r="J58" s="3">
        <f t="shared" si="2"/>
        <v>156.17777777777781</v>
      </c>
      <c r="K58" s="26"/>
      <c r="L58" s="4">
        <f t="shared" si="3"/>
        <v>128.84666666666666</v>
      </c>
      <c r="M58" s="26"/>
      <c r="N58" s="3">
        <f t="shared" si="4"/>
        <v>93.706666666666663</v>
      </c>
      <c r="O58" s="4">
        <f t="shared" si="5"/>
        <v>128.84666666666666</v>
      </c>
      <c r="P58" s="37">
        <v>2</v>
      </c>
      <c r="Q58" s="37">
        <v>2</v>
      </c>
      <c r="R58" s="26">
        <v>1</v>
      </c>
      <c r="S58" s="26">
        <v>1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35">
        <v>0</v>
      </c>
      <c r="AG58" s="35">
        <v>0</v>
      </c>
      <c r="AH58"/>
    </row>
    <row r="59" spans="1:34" ht="15.75">
      <c r="A59" t="s">
        <v>98</v>
      </c>
      <c r="B59" t="s">
        <v>96</v>
      </c>
      <c r="C59" t="s">
        <v>106</v>
      </c>
      <c r="E59">
        <v>32</v>
      </c>
      <c r="F59">
        <v>1190</v>
      </c>
      <c r="G59" s="3">
        <f t="shared" si="0"/>
        <v>0.22537878787878787</v>
      </c>
      <c r="H59" s="26">
        <v>30</v>
      </c>
      <c r="I59" s="3">
        <f t="shared" si="1"/>
        <v>3966.6666666666665</v>
      </c>
      <c r="J59" s="3">
        <f t="shared" si="2"/>
        <v>396.66666666666669</v>
      </c>
      <c r="K59" s="26"/>
      <c r="L59" s="4">
        <f t="shared" si="3"/>
        <v>327.25</v>
      </c>
      <c r="M59" s="26"/>
      <c r="N59" s="3">
        <f t="shared" si="4"/>
        <v>237.99999999999997</v>
      </c>
      <c r="O59" s="4">
        <f t="shared" si="5"/>
        <v>327.25</v>
      </c>
      <c r="P59" s="37">
        <v>7</v>
      </c>
      <c r="Q59" s="37">
        <v>7</v>
      </c>
      <c r="R59" s="26">
        <v>4</v>
      </c>
      <c r="S59" s="26">
        <v>4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30</v>
      </c>
      <c r="AC59" s="26">
        <v>0</v>
      </c>
      <c r="AD59" s="26">
        <v>0</v>
      </c>
      <c r="AE59" s="26">
        <v>0</v>
      </c>
      <c r="AF59" s="35">
        <v>0</v>
      </c>
      <c r="AG59" s="35">
        <v>0</v>
      </c>
      <c r="AH59"/>
    </row>
    <row r="60" spans="1:34" ht="15.75">
      <c r="A60" t="s">
        <v>110</v>
      </c>
      <c r="B60" t="s">
        <v>96</v>
      </c>
      <c r="C60" t="s">
        <v>106</v>
      </c>
      <c r="E60">
        <v>50</v>
      </c>
      <c r="F60">
        <v>1117</v>
      </c>
      <c r="G60" s="3">
        <f t="shared" si="0"/>
        <v>0.2115530303030303</v>
      </c>
      <c r="H60" s="26">
        <v>30</v>
      </c>
      <c r="I60" s="3">
        <f t="shared" si="1"/>
        <v>3723.3333333333335</v>
      </c>
      <c r="J60" s="3">
        <f t="shared" si="2"/>
        <v>372.33333333333337</v>
      </c>
      <c r="K60" s="26"/>
      <c r="L60" s="4">
        <f t="shared" si="3"/>
        <v>307.17500000000001</v>
      </c>
      <c r="M60" s="26"/>
      <c r="N60" s="3">
        <f t="shared" si="4"/>
        <v>223.4</v>
      </c>
      <c r="O60" s="4">
        <f t="shared" si="5"/>
        <v>307.17500000000001</v>
      </c>
      <c r="P60" s="37">
        <v>4</v>
      </c>
      <c r="Q60" s="37">
        <v>4</v>
      </c>
      <c r="R60" s="26">
        <v>4</v>
      </c>
      <c r="S60" s="26">
        <v>4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30</v>
      </c>
      <c r="AC60" s="26">
        <v>0</v>
      </c>
      <c r="AD60" s="26">
        <v>0</v>
      </c>
      <c r="AE60" s="26">
        <v>0</v>
      </c>
      <c r="AF60" s="35">
        <v>0</v>
      </c>
      <c r="AG60" s="35">
        <v>0</v>
      </c>
      <c r="AH60"/>
    </row>
    <row r="61" spans="1:34" ht="15.75">
      <c r="A61" t="s">
        <v>99</v>
      </c>
      <c r="B61" t="s">
        <v>96</v>
      </c>
      <c r="C61" t="s">
        <v>106</v>
      </c>
      <c r="E61">
        <v>52</v>
      </c>
      <c r="F61">
        <v>1012</v>
      </c>
      <c r="G61" s="3">
        <f t="shared" si="0"/>
        <v>0.19166666666666668</v>
      </c>
      <c r="H61" s="26">
        <v>30</v>
      </c>
      <c r="I61" s="3">
        <f t="shared" si="1"/>
        <v>3373.3333333333335</v>
      </c>
      <c r="J61" s="3">
        <f t="shared" si="2"/>
        <v>337.33333333333337</v>
      </c>
      <c r="K61" s="26"/>
      <c r="L61" s="4">
        <f t="shared" si="3"/>
        <v>278.3</v>
      </c>
      <c r="M61" s="26"/>
      <c r="N61" s="3">
        <f t="shared" si="4"/>
        <v>202.4</v>
      </c>
      <c r="O61" s="4">
        <f t="shared" si="5"/>
        <v>278.3</v>
      </c>
      <c r="P61" s="37">
        <v>6</v>
      </c>
      <c r="Q61" s="37">
        <v>6</v>
      </c>
      <c r="R61" s="26">
        <v>3</v>
      </c>
      <c r="S61" s="26">
        <v>3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15</v>
      </c>
      <c r="AC61" s="26">
        <v>0</v>
      </c>
      <c r="AD61" s="26">
        <v>0</v>
      </c>
      <c r="AE61" s="26">
        <v>0</v>
      </c>
      <c r="AF61" s="35">
        <v>0</v>
      </c>
      <c r="AG61" s="35">
        <v>0</v>
      </c>
      <c r="AH61"/>
    </row>
    <row r="62" spans="1:34" ht="15.75">
      <c r="A62" t="s">
        <v>107</v>
      </c>
      <c r="B62" t="s">
        <v>96</v>
      </c>
      <c r="C62" t="s">
        <v>106</v>
      </c>
      <c r="E62">
        <v>43</v>
      </c>
      <c r="F62">
        <v>1092</v>
      </c>
      <c r="G62" s="3">
        <f t="shared" si="0"/>
        <v>0.20681818181818182</v>
      </c>
      <c r="H62" s="26">
        <v>30</v>
      </c>
      <c r="I62" s="3">
        <f t="shared" si="1"/>
        <v>3640</v>
      </c>
      <c r="J62" s="3">
        <f t="shared" si="2"/>
        <v>364</v>
      </c>
      <c r="K62" s="26"/>
      <c r="L62" s="4">
        <f t="shared" si="3"/>
        <v>300.3</v>
      </c>
      <c r="M62" s="26"/>
      <c r="N62" s="3">
        <f t="shared" si="4"/>
        <v>218.4</v>
      </c>
      <c r="O62" s="4">
        <f t="shared" si="5"/>
        <v>300.3</v>
      </c>
      <c r="P62" s="37">
        <v>3</v>
      </c>
      <c r="Q62" s="37">
        <v>3</v>
      </c>
      <c r="R62" s="26">
        <v>6</v>
      </c>
      <c r="S62" s="26">
        <v>6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30</v>
      </c>
      <c r="AC62" s="26">
        <v>0</v>
      </c>
      <c r="AD62" s="26">
        <v>0</v>
      </c>
      <c r="AE62" s="26">
        <v>0</v>
      </c>
      <c r="AF62" s="35">
        <v>0</v>
      </c>
      <c r="AG62" s="35">
        <v>0</v>
      </c>
      <c r="AH62"/>
    </row>
    <row r="63" spans="1:34" ht="15.75">
      <c r="B63" t="s">
        <v>106</v>
      </c>
      <c r="C63" t="s">
        <v>111</v>
      </c>
      <c r="E63">
        <v>63</v>
      </c>
      <c r="F63">
        <v>326</v>
      </c>
      <c r="G63" s="3">
        <f t="shared" si="0"/>
        <v>6.1742424242424244E-2</v>
      </c>
      <c r="H63" s="26">
        <v>30</v>
      </c>
      <c r="I63" s="3">
        <f t="shared" si="1"/>
        <v>1086.6666666666667</v>
      </c>
      <c r="J63" s="3">
        <f t="shared" si="2"/>
        <v>108.66666666666669</v>
      </c>
      <c r="K63" s="26"/>
      <c r="L63" s="4">
        <f t="shared" si="3"/>
        <v>89.65</v>
      </c>
      <c r="M63" s="26"/>
      <c r="N63" s="3">
        <f t="shared" si="4"/>
        <v>65.2</v>
      </c>
      <c r="O63" s="4">
        <f t="shared" si="5"/>
        <v>89.65</v>
      </c>
      <c r="P63" s="37">
        <v>0</v>
      </c>
      <c r="Q63" s="37">
        <v>0</v>
      </c>
      <c r="R63" s="26">
        <v>3</v>
      </c>
      <c r="S63" s="26">
        <v>3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30</v>
      </c>
      <c r="AC63" s="26">
        <v>0</v>
      </c>
      <c r="AD63" s="26">
        <v>0</v>
      </c>
      <c r="AE63" s="26">
        <v>0</v>
      </c>
      <c r="AF63" s="35">
        <v>0</v>
      </c>
      <c r="AG63" s="35">
        <v>0</v>
      </c>
      <c r="AH63"/>
    </row>
    <row r="64" spans="1:34" ht="15.75">
      <c r="A64" t="s">
        <v>101</v>
      </c>
      <c r="B64" t="s">
        <v>96</v>
      </c>
      <c r="C64" t="s">
        <v>102</v>
      </c>
      <c r="E64">
        <v>32</v>
      </c>
      <c r="F64">
        <v>1055</v>
      </c>
      <c r="G64" s="3">
        <f t="shared" si="0"/>
        <v>0.19981060606060605</v>
      </c>
      <c r="H64" s="26">
        <v>30</v>
      </c>
      <c r="I64" s="3">
        <f t="shared" si="1"/>
        <v>3516.6666666666665</v>
      </c>
      <c r="J64" s="3">
        <f t="shared" si="2"/>
        <v>351.66666666666669</v>
      </c>
      <c r="K64" s="26"/>
      <c r="L64" s="4">
        <f t="shared" si="3"/>
        <v>290.125</v>
      </c>
      <c r="M64" s="26"/>
      <c r="N64" s="3">
        <f t="shared" si="4"/>
        <v>210.99999999999997</v>
      </c>
      <c r="O64" s="4">
        <f t="shared" si="5"/>
        <v>290.125</v>
      </c>
      <c r="P64" s="37">
        <v>6</v>
      </c>
      <c r="Q64" s="37">
        <v>6</v>
      </c>
      <c r="R64" s="26">
        <v>4</v>
      </c>
      <c r="S64" s="26">
        <v>4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15</v>
      </c>
      <c r="AC64" s="26">
        <v>0</v>
      </c>
      <c r="AD64" s="26">
        <v>0</v>
      </c>
      <c r="AE64" s="26">
        <v>0</v>
      </c>
      <c r="AF64" s="35">
        <v>0</v>
      </c>
      <c r="AG64" s="35">
        <v>0</v>
      </c>
      <c r="AH64"/>
    </row>
    <row r="65" spans="1:34" ht="15.75">
      <c r="A65" t="s">
        <v>102</v>
      </c>
      <c r="B65" t="s">
        <v>96</v>
      </c>
      <c r="C65" t="s">
        <v>101</v>
      </c>
      <c r="E65">
        <v>42</v>
      </c>
      <c r="F65">
        <v>916</v>
      </c>
      <c r="G65" s="3">
        <f t="shared" si="0"/>
        <v>0.17348484848484849</v>
      </c>
      <c r="H65" s="26">
        <v>30</v>
      </c>
      <c r="I65" s="3">
        <f t="shared" si="1"/>
        <v>3053.3333333333335</v>
      </c>
      <c r="J65" s="3">
        <f t="shared" si="2"/>
        <v>305.33333333333337</v>
      </c>
      <c r="K65" s="26"/>
      <c r="L65" s="4">
        <f t="shared" si="3"/>
        <v>251.9</v>
      </c>
      <c r="M65" s="26"/>
      <c r="N65" s="3">
        <f t="shared" si="4"/>
        <v>183.2</v>
      </c>
      <c r="O65" s="4">
        <f t="shared" si="5"/>
        <v>251.90000000000003</v>
      </c>
      <c r="P65" s="37">
        <v>6</v>
      </c>
      <c r="Q65" s="37">
        <v>6</v>
      </c>
      <c r="R65" s="26">
        <v>5</v>
      </c>
      <c r="S65" s="26">
        <v>5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15</v>
      </c>
      <c r="AC65" s="26">
        <v>0</v>
      </c>
      <c r="AD65" s="26">
        <v>0</v>
      </c>
      <c r="AE65" s="26">
        <v>0</v>
      </c>
      <c r="AF65" s="35">
        <v>0</v>
      </c>
      <c r="AG65" s="35">
        <v>0</v>
      </c>
      <c r="AH65"/>
    </row>
    <row r="66" spans="1:34" ht="15.75">
      <c r="A66" t="s">
        <v>103</v>
      </c>
      <c r="B66" t="s">
        <v>96</v>
      </c>
      <c r="C66" t="s">
        <v>112</v>
      </c>
      <c r="E66">
        <v>24</v>
      </c>
      <c r="F66">
        <v>258</v>
      </c>
      <c r="G66" s="3">
        <f t="shared" si="0"/>
        <v>4.8863636363636366E-2</v>
      </c>
      <c r="H66" s="26">
        <v>28</v>
      </c>
      <c r="I66" s="3">
        <f t="shared" si="1"/>
        <v>802.66666666666663</v>
      </c>
      <c r="J66" s="3">
        <f t="shared" si="2"/>
        <v>80.266666666666666</v>
      </c>
      <c r="K66" s="26"/>
      <c r="L66" s="4">
        <f t="shared" si="3"/>
        <v>66.22</v>
      </c>
      <c r="M66" s="26"/>
      <c r="N66" s="3">
        <f t="shared" si="4"/>
        <v>48.16</v>
      </c>
      <c r="O66" s="4">
        <f t="shared" si="5"/>
        <v>66.22</v>
      </c>
      <c r="P66" s="37">
        <v>1</v>
      </c>
      <c r="Q66" s="37">
        <v>1</v>
      </c>
      <c r="R66" s="26">
        <v>1</v>
      </c>
      <c r="S66" s="26">
        <v>1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14</v>
      </c>
      <c r="AC66" s="26">
        <v>0</v>
      </c>
      <c r="AD66" s="26">
        <v>0</v>
      </c>
      <c r="AE66" s="26">
        <v>0</v>
      </c>
      <c r="AF66" s="35">
        <v>0</v>
      </c>
      <c r="AG66" s="35">
        <v>0</v>
      </c>
      <c r="AH66"/>
    </row>
    <row r="67" spans="1:34" ht="15.75">
      <c r="B67" t="s">
        <v>96</v>
      </c>
      <c r="C67" t="s">
        <v>113</v>
      </c>
      <c r="E67">
        <v>24</v>
      </c>
      <c r="F67">
        <v>304</v>
      </c>
      <c r="G67" s="3">
        <f t="shared" ref="G67:G127" si="6">F67/5280</f>
        <v>5.7575757575757579E-2</v>
      </c>
      <c r="H67" s="26">
        <v>28</v>
      </c>
      <c r="I67" s="3">
        <f t="shared" ref="I67:I127" si="7">((F67*H67)/9)</f>
        <v>945.77777777777783</v>
      </c>
      <c r="J67" s="3">
        <f t="shared" ref="J67:J127" si="8">I67*0.1</f>
        <v>94.577777777777783</v>
      </c>
      <c r="K67" s="26"/>
      <c r="L67" s="4">
        <f t="shared" si="3"/>
        <v>78.026666666666671</v>
      </c>
      <c r="M67" s="26"/>
      <c r="N67" s="3">
        <f t="shared" si="4"/>
        <v>56.74666666666667</v>
      </c>
      <c r="O67" s="4">
        <f t="shared" si="5"/>
        <v>78.026666666666671</v>
      </c>
      <c r="P67" s="37">
        <v>2</v>
      </c>
      <c r="Q67" s="37">
        <v>2</v>
      </c>
      <c r="R67" s="26">
        <v>1</v>
      </c>
      <c r="S67" s="26">
        <v>1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14</v>
      </c>
      <c r="AC67" s="26">
        <v>0</v>
      </c>
      <c r="AD67" s="26">
        <v>0</v>
      </c>
      <c r="AE67" s="26">
        <v>0</v>
      </c>
      <c r="AF67" s="35">
        <v>0</v>
      </c>
      <c r="AG67" s="35">
        <v>0</v>
      </c>
      <c r="AH67"/>
    </row>
    <row r="68" spans="1:34" ht="15.75">
      <c r="B68" t="s">
        <v>113</v>
      </c>
      <c r="C68" t="s">
        <v>114</v>
      </c>
      <c r="E68">
        <v>50</v>
      </c>
      <c r="F68">
        <v>1309</v>
      </c>
      <c r="G68" s="3">
        <f t="shared" si="6"/>
        <v>0.24791666666666667</v>
      </c>
      <c r="H68" s="26">
        <v>28</v>
      </c>
      <c r="I68" s="3">
        <f t="shared" si="7"/>
        <v>4072.4444444444443</v>
      </c>
      <c r="J68" s="3">
        <f t="shared" si="8"/>
        <v>407.24444444444447</v>
      </c>
      <c r="K68" s="26"/>
      <c r="L68" s="4">
        <f t="shared" si="3"/>
        <v>335.97666666666669</v>
      </c>
      <c r="M68" s="26"/>
      <c r="N68" s="3">
        <f t="shared" si="4"/>
        <v>244.34666666666666</v>
      </c>
      <c r="O68" s="4">
        <f t="shared" si="5"/>
        <v>335.97666666666669</v>
      </c>
      <c r="P68" s="37">
        <v>2</v>
      </c>
      <c r="Q68" s="37">
        <v>2</v>
      </c>
      <c r="R68" s="26">
        <v>1</v>
      </c>
      <c r="S68" s="26">
        <v>1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14</v>
      </c>
      <c r="AC68" s="26">
        <v>0</v>
      </c>
      <c r="AD68" s="26">
        <v>0</v>
      </c>
      <c r="AE68" s="26">
        <v>0</v>
      </c>
      <c r="AF68" s="35">
        <v>0</v>
      </c>
      <c r="AG68" s="35">
        <v>0</v>
      </c>
      <c r="AH68"/>
    </row>
    <row r="69" spans="1:34" ht="15.75">
      <c r="B69" t="s">
        <v>114</v>
      </c>
      <c r="C69" t="s">
        <v>115</v>
      </c>
      <c r="E69">
        <v>58</v>
      </c>
      <c r="F69">
        <v>472</v>
      </c>
      <c r="G69" s="3">
        <f t="shared" si="6"/>
        <v>8.9393939393939401E-2</v>
      </c>
      <c r="H69" s="26">
        <v>28</v>
      </c>
      <c r="I69" s="3">
        <f t="shared" si="7"/>
        <v>1468.4444444444443</v>
      </c>
      <c r="J69" s="3">
        <f t="shared" si="8"/>
        <v>146.84444444444443</v>
      </c>
      <c r="K69" s="26"/>
      <c r="L69" s="4">
        <f t="shared" ref="L69:L127" si="9">(165*I69)/2000</f>
        <v>121.14666666666666</v>
      </c>
      <c r="M69" s="26"/>
      <c r="N69" s="3">
        <f t="shared" ref="N69:N127" si="10">I69*0.06</f>
        <v>88.106666666666655</v>
      </c>
      <c r="O69" s="4">
        <f t="shared" ref="O69:O127" si="11">I69*0.0825</f>
        <v>121.14666666666666</v>
      </c>
      <c r="P69" s="37">
        <v>1</v>
      </c>
      <c r="Q69" s="37">
        <v>1</v>
      </c>
      <c r="R69" s="26">
        <v>1</v>
      </c>
      <c r="S69" s="26">
        <v>1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  <c r="AE69" s="26">
        <v>0</v>
      </c>
      <c r="AF69" s="35">
        <v>0</v>
      </c>
      <c r="AG69" s="35">
        <v>0</v>
      </c>
      <c r="AH69"/>
    </row>
    <row r="70" spans="1:34" ht="15.75">
      <c r="B70" t="s">
        <v>115</v>
      </c>
      <c r="C70" t="s">
        <v>116</v>
      </c>
      <c r="E70">
        <v>62</v>
      </c>
      <c r="F70">
        <v>412</v>
      </c>
      <c r="G70" s="3">
        <f t="shared" si="6"/>
        <v>7.8030303030303033E-2</v>
      </c>
      <c r="H70" s="26">
        <v>28</v>
      </c>
      <c r="I70" s="3">
        <f t="shared" si="7"/>
        <v>1281.7777777777778</v>
      </c>
      <c r="J70" s="3">
        <f t="shared" si="8"/>
        <v>128.17777777777778</v>
      </c>
      <c r="K70" s="26"/>
      <c r="L70" s="4">
        <f t="shared" si="9"/>
        <v>105.74666666666667</v>
      </c>
      <c r="M70" s="26"/>
      <c r="N70" s="3">
        <f t="shared" si="10"/>
        <v>76.906666666666666</v>
      </c>
      <c r="O70" s="4">
        <f t="shared" si="11"/>
        <v>105.74666666666667</v>
      </c>
      <c r="P70" s="37">
        <v>3</v>
      </c>
      <c r="Q70" s="37">
        <v>3</v>
      </c>
      <c r="R70" s="26">
        <v>0</v>
      </c>
      <c r="S70" s="26">
        <v>0</v>
      </c>
      <c r="T70" s="38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35">
        <v>0</v>
      </c>
      <c r="AG70" s="35">
        <v>0</v>
      </c>
      <c r="AH70"/>
    </row>
    <row r="71" spans="1:34" ht="15.75">
      <c r="B71" t="s">
        <v>116</v>
      </c>
      <c r="C71" t="s">
        <v>117</v>
      </c>
      <c r="E71">
        <v>52</v>
      </c>
      <c r="F71">
        <v>193</v>
      </c>
      <c r="G71" s="3">
        <f t="shared" si="6"/>
        <v>3.6553030303030302E-2</v>
      </c>
      <c r="H71" s="26">
        <v>28</v>
      </c>
      <c r="I71" s="3">
        <f t="shared" si="7"/>
        <v>600.44444444444446</v>
      </c>
      <c r="J71" s="3">
        <f t="shared" si="8"/>
        <v>60.044444444444451</v>
      </c>
      <c r="K71" s="26"/>
      <c r="L71" s="4">
        <f t="shared" si="9"/>
        <v>49.536666666666662</v>
      </c>
      <c r="M71" s="26"/>
      <c r="N71" s="3">
        <f t="shared" si="10"/>
        <v>36.026666666666664</v>
      </c>
      <c r="O71" s="4">
        <f t="shared" si="11"/>
        <v>49.536666666666669</v>
      </c>
      <c r="P71" s="37">
        <v>0</v>
      </c>
      <c r="Q71" s="37">
        <v>0</v>
      </c>
      <c r="R71" s="26">
        <v>0</v>
      </c>
      <c r="S71" s="26">
        <v>0</v>
      </c>
      <c r="T71" s="38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170</v>
      </c>
      <c r="AB71" s="26">
        <v>14</v>
      </c>
      <c r="AC71" s="26">
        <v>0</v>
      </c>
      <c r="AD71" s="26">
        <v>0</v>
      </c>
      <c r="AE71" s="26">
        <v>0</v>
      </c>
      <c r="AF71" s="35">
        <v>0</v>
      </c>
      <c r="AG71" s="35">
        <v>0</v>
      </c>
      <c r="AH71"/>
    </row>
    <row r="72" spans="1:34" ht="15.75">
      <c r="A72" t="s">
        <v>115</v>
      </c>
      <c r="B72" t="s">
        <v>103</v>
      </c>
      <c r="C72" t="s">
        <v>42</v>
      </c>
      <c r="E72">
        <v>52</v>
      </c>
      <c r="F72">
        <v>129</v>
      </c>
      <c r="G72" s="3">
        <f t="shared" si="6"/>
        <v>2.4431818181818183E-2</v>
      </c>
      <c r="H72" s="26">
        <v>24</v>
      </c>
      <c r="I72" s="3">
        <f t="shared" si="7"/>
        <v>344</v>
      </c>
      <c r="J72" s="3">
        <f t="shared" si="8"/>
        <v>34.4</v>
      </c>
      <c r="K72" s="26"/>
      <c r="L72" s="4">
        <f t="shared" si="9"/>
        <v>28.38</v>
      </c>
      <c r="M72" s="26"/>
      <c r="N72" s="3">
        <f t="shared" si="10"/>
        <v>20.64</v>
      </c>
      <c r="O72" s="4">
        <f t="shared" si="11"/>
        <v>28.380000000000003</v>
      </c>
      <c r="P72" s="37">
        <v>0</v>
      </c>
      <c r="Q72" s="37">
        <v>0</v>
      </c>
      <c r="R72" s="26">
        <v>1</v>
      </c>
      <c r="S72" s="26">
        <v>1</v>
      </c>
      <c r="T72" s="38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  <c r="AE72" s="26">
        <v>0</v>
      </c>
      <c r="AF72" s="35">
        <v>0</v>
      </c>
      <c r="AG72" s="35">
        <v>0</v>
      </c>
      <c r="AH72"/>
    </row>
    <row r="73" spans="1:34" ht="15.75">
      <c r="A73" t="s">
        <v>118</v>
      </c>
      <c r="B73" t="s">
        <v>103</v>
      </c>
      <c r="C73" t="s">
        <v>119</v>
      </c>
      <c r="E73">
        <v>22</v>
      </c>
      <c r="F73">
        <v>423</v>
      </c>
      <c r="G73" s="3">
        <f t="shared" si="6"/>
        <v>8.0113636363636359E-2</v>
      </c>
      <c r="H73" s="26">
        <v>28</v>
      </c>
      <c r="I73" s="3">
        <f t="shared" si="7"/>
        <v>1316</v>
      </c>
      <c r="J73" s="3">
        <f t="shared" si="8"/>
        <v>131.6</v>
      </c>
      <c r="K73" s="26"/>
      <c r="L73" s="4">
        <f t="shared" si="9"/>
        <v>108.57</v>
      </c>
      <c r="M73" s="26"/>
      <c r="N73" s="3">
        <f t="shared" si="10"/>
        <v>78.959999999999994</v>
      </c>
      <c r="O73" s="4">
        <f t="shared" si="11"/>
        <v>108.57000000000001</v>
      </c>
      <c r="P73" s="37">
        <v>4</v>
      </c>
      <c r="Q73" s="37">
        <v>4</v>
      </c>
      <c r="R73" s="26">
        <v>0</v>
      </c>
      <c r="S73" s="26">
        <v>0</v>
      </c>
      <c r="T73" s="38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  <c r="AE73" s="26">
        <v>0</v>
      </c>
      <c r="AF73" s="35">
        <v>0</v>
      </c>
      <c r="AG73" s="35">
        <v>0</v>
      </c>
      <c r="AH73"/>
    </row>
    <row r="74" spans="1:34" ht="15.75">
      <c r="B74" t="s">
        <v>119</v>
      </c>
      <c r="C74" t="s">
        <v>120</v>
      </c>
      <c r="E74">
        <v>49</v>
      </c>
      <c r="F74">
        <v>272</v>
      </c>
      <c r="G74" s="3">
        <f t="shared" si="6"/>
        <v>5.1515151515151514E-2</v>
      </c>
      <c r="H74" s="26">
        <v>28</v>
      </c>
      <c r="I74" s="3">
        <f t="shared" si="7"/>
        <v>846.22222222222217</v>
      </c>
      <c r="J74" s="3">
        <f t="shared" si="8"/>
        <v>84.62222222222222</v>
      </c>
      <c r="K74" s="26"/>
      <c r="L74" s="4">
        <f t="shared" si="9"/>
        <v>69.813333333333333</v>
      </c>
      <c r="M74" s="26"/>
      <c r="N74" s="3">
        <f t="shared" si="10"/>
        <v>50.773333333333326</v>
      </c>
      <c r="O74" s="4">
        <f t="shared" si="11"/>
        <v>69.813333333333333</v>
      </c>
      <c r="P74" s="37">
        <v>1</v>
      </c>
      <c r="Q74" s="37">
        <v>1</v>
      </c>
      <c r="R74" s="26">
        <v>0</v>
      </c>
      <c r="S74" s="26">
        <v>0</v>
      </c>
      <c r="T74" s="38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  <c r="AE74" s="26">
        <v>0</v>
      </c>
      <c r="AF74" s="35">
        <v>0</v>
      </c>
      <c r="AG74" s="35">
        <v>0</v>
      </c>
      <c r="AH74"/>
    </row>
    <row r="75" spans="1:34" ht="15.75">
      <c r="B75" t="s">
        <v>120</v>
      </c>
      <c r="C75" t="s">
        <v>106</v>
      </c>
      <c r="E75">
        <v>25</v>
      </c>
      <c r="F75">
        <v>270</v>
      </c>
      <c r="G75" s="3">
        <f t="shared" si="6"/>
        <v>5.113636363636364E-2</v>
      </c>
      <c r="H75" s="26">
        <v>28</v>
      </c>
      <c r="I75" s="3">
        <f t="shared" si="7"/>
        <v>840</v>
      </c>
      <c r="J75" s="3">
        <f t="shared" si="8"/>
        <v>84</v>
      </c>
      <c r="K75" s="26"/>
      <c r="L75" s="4">
        <f t="shared" si="9"/>
        <v>69.3</v>
      </c>
      <c r="M75" s="26"/>
      <c r="N75" s="3">
        <f t="shared" si="10"/>
        <v>50.4</v>
      </c>
      <c r="O75" s="4">
        <f t="shared" si="11"/>
        <v>69.3</v>
      </c>
      <c r="P75" s="37">
        <v>1</v>
      </c>
      <c r="Q75" s="37">
        <v>1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14</v>
      </c>
      <c r="AC75" s="26">
        <v>0</v>
      </c>
      <c r="AD75" s="26">
        <v>0</v>
      </c>
      <c r="AE75" s="26">
        <v>0</v>
      </c>
      <c r="AF75" s="35">
        <v>0</v>
      </c>
      <c r="AG75" s="35">
        <v>0</v>
      </c>
      <c r="AH75"/>
    </row>
    <row r="76" spans="1:34" ht="15.75">
      <c r="A76" t="s">
        <v>112</v>
      </c>
      <c r="B76" t="s">
        <v>103</v>
      </c>
      <c r="C76" t="s">
        <v>119</v>
      </c>
      <c r="E76">
        <v>34</v>
      </c>
      <c r="F76">
        <v>529</v>
      </c>
      <c r="G76" s="3">
        <f t="shared" si="6"/>
        <v>0.10018939393939394</v>
      </c>
      <c r="H76" s="26">
        <v>28</v>
      </c>
      <c r="I76" s="3">
        <f t="shared" si="7"/>
        <v>1645.7777777777778</v>
      </c>
      <c r="J76" s="3">
        <f t="shared" si="8"/>
        <v>164.57777777777778</v>
      </c>
      <c r="K76" s="26"/>
      <c r="L76" s="4">
        <f t="shared" si="9"/>
        <v>135.77666666666667</v>
      </c>
      <c r="M76" s="26"/>
      <c r="N76" s="3">
        <f t="shared" si="10"/>
        <v>98.74666666666667</v>
      </c>
      <c r="O76" s="4">
        <f t="shared" si="11"/>
        <v>135.77666666666667</v>
      </c>
      <c r="P76" s="37">
        <v>4</v>
      </c>
      <c r="Q76" s="37">
        <v>4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  <c r="AF76" s="35">
        <v>0</v>
      </c>
      <c r="AG76" s="35">
        <v>0</v>
      </c>
      <c r="AH76"/>
    </row>
    <row r="77" spans="1:34" ht="15.75">
      <c r="B77" t="s">
        <v>119</v>
      </c>
      <c r="C77" t="s">
        <v>120</v>
      </c>
      <c r="E77">
        <v>54</v>
      </c>
      <c r="F77">
        <v>271</v>
      </c>
      <c r="G77" s="3">
        <f t="shared" si="6"/>
        <v>5.1325757575757573E-2</v>
      </c>
      <c r="H77" s="26">
        <v>28</v>
      </c>
      <c r="I77" s="3">
        <f t="shared" si="7"/>
        <v>843.11111111111109</v>
      </c>
      <c r="J77" s="3">
        <f t="shared" si="8"/>
        <v>84.311111111111117</v>
      </c>
      <c r="K77" s="26"/>
      <c r="L77" s="4">
        <f t="shared" si="9"/>
        <v>69.556666666666672</v>
      </c>
      <c r="M77" s="26"/>
      <c r="N77" s="3">
        <f t="shared" si="10"/>
        <v>50.586666666666666</v>
      </c>
      <c r="O77" s="4">
        <f t="shared" si="11"/>
        <v>69.556666666666672</v>
      </c>
      <c r="P77" s="37">
        <v>1</v>
      </c>
      <c r="Q77" s="37">
        <v>1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35">
        <v>0</v>
      </c>
      <c r="AG77" s="35">
        <v>0</v>
      </c>
      <c r="AH77"/>
    </row>
    <row r="78" spans="1:34" ht="15.75">
      <c r="B78" t="s">
        <v>120</v>
      </c>
      <c r="C78" t="s">
        <v>106</v>
      </c>
      <c r="E78">
        <v>25</v>
      </c>
      <c r="F78">
        <v>269</v>
      </c>
      <c r="G78" s="3">
        <f t="shared" si="6"/>
        <v>5.0946969696969699E-2</v>
      </c>
      <c r="H78" s="26">
        <v>28</v>
      </c>
      <c r="I78" s="3">
        <f t="shared" si="7"/>
        <v>836.88888888888891</v>
      </c>
      <c r="J78" s="3">
        <f t="shared" si="8"/>
        <v>83.688888888888897</v>
      </c>
      <c r="K78" s="26"/>
      <c r="L78" s="4">
        <f t="shared" si="9"/>
        <v>69.043333333333322</v>
      </c>
      <c r="M78" s="26"/>
      <c r="N78" s="3">
        <f t="shared" si="10"/>
        <v>50.213333333333331</v>
      </c>
      <c r="O78" s="4">
        <f t="shared" si="11"/>
        <v>69.043333333333337</v>
      </c>
      <c r="P78" s="37">
        <v>1</v>
      </c>
      <c r="Q78" s="37">
        <v>1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14</v>
      </c>
      <c r="AC78" s="26">
        <v>0</v>
      </c>
      <c r="AD78" s="26">
        <v>0</v>
      </c>
      <c r="AE78" s="26">
        <v>0</v>
      </c>
      <c r="AF78" s="35">
        <v>0</v>
      </c>
      <c r="AG78" s="35">
        <v>0</v>
      </c>
      <c r="AH78"/>
    </row>
    <row r="79" spans="1:34" ht="15.75">
      <c r="A79" t="s">
        <v>119</v>
      </c>
      <c r="B79" t="s">
        <v>108</v>
      </c>
      <c r="C79" t="s">
        <v>109</v>
      </c>
      <c r="E79">
        <v>52</v>
      </c>
      <c r="F79">
        <v>499</v>
      </c>
      <c r="G79" s="3">
        <f t="shared" si="6"/>
        <v>9.4507575757575762E-2</v>
      </c>
      <c r="H79" s="26">
        <v>30</v>
      </c>
      <c r="I79" s="3">
        <f t="shared" si="7"/>
        <v>1663.3333333333333</v>
      </c>
      <c r="J79" s="3">
        <f t="shared" si="8"/>
        <v>166.33333333333334</v>
      </c>
      <c r="K79" s="26"/>
      <c r="L79" s="4">
        <f t="shared" si="9"/>
        <v>137.22499999999999</v>
      </c>
      <c r="M79" s="26"/>
      <c r="N79" s="3">
        <f t="shared" si="10"/>
        <v>99.8</v>
      </c>
      <c r="O79" s="4">
        <f t="shared" si="11"/>
        <v>137.22499999999999</v>
      </c>
      <c r="P79" s="37">
        <v>3</v>
      </c>
      <c r="Q79" s="37">
        <v>3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30</v>
      </c>
      <c r="AC79" s="26">
        <v>0</v>
      </c>
      <c r="AD79" s="26">
        <v>0</v>
      </c>
      <c r="AE79" s="26">
        <v>0</v>
      </c>
      <c r="AF79" s="35">
        <v>0</v>
      </c>
      <c r="AG79" s="35">
        <v>0</v>
      </c>
      <c r="AH79"/>
    </row>
    <row r="80" spans="1:34" ht="15.75">
      <c r="A80" t="s">
        <v>120</v>
      </c>
      <c r="B80" t="s">
        <v>108</v>
      </c>
      <c r="C80" t="s">
        <v>109</v>
      </c>
      <c r="E80">
        <v>53</v>
      </c>
      <c r="F80">
        <v>644</v>
      </c>
      <c r="G80" s="3">
        <f t="shared" si="6"/>
        <v>0.12196969696969696</v>
      </c>
      <c r="H80" s="26">
        <v>30</v>
      </c>
      <c r="I80" s="3">
        <f t="shared" si="7"/>
        <v>2146.6666666666665</v>
      </c>
      <c r="J80" s="3">
        <f t="shared" si="8"/>
        <v>214.66666666666666</v>
      </c>
      <c r="K80" s="26"/>
      <c r="L80" s="4">
        <f t="shared" si="9"/>
        <v>177.1</v>
      </c>
      <c r="M80" s="26"/>
      <c r="N80" s="3">
        <f t="shared" si="10"/>
        <v>128.79999999999998</v>
      </c>
      <c r="O80" s="4">
        <f t="shared" si="11"/>
        <v>177.1</v>
      </c>
      <c r="P80" s="37">
        <v>3</v>
      </c>
      <c r="Q80" s="37">
        <v>3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30</v>
      </c>
      <c r="AC80" s="26">
        <v>0</v>
      </c>
      <c r="AD80" s="26">
        <v>0</v>
      </c>
      <c r="AE80" s="26">
        <v>0</v>
      </c>
      <c r="AF80" s="35">
        <v>0</v>
      </c>
      <c r="AG80" s="35">
        <v>0</v>
      </c>
      <c r="AH80"/>
    </row>
    <row r="81" spans="1:34" ht="15.75">
      <c r="A81" t="s">
        <v>111</v>
      </c>
      <c r="B81" t="s">
        <v>97</v>
      </c>
      <c r="C81" t="s">
        <v>121</v>
      </c>
      <c r="E81">
        <v>69</v>
      </c>
      <c r="F81">
        <v>644</v>
      </c>
      <c r="G81" s="3">
        <f t="shared" si="6"/>
        <v>0.12196969696969696</v>
      </c>
      <c r="H81" s="26">
        <v>30</v>
      </c>
      <c r="I81" s="3">
        <f t="shared" si="7"/>
        <v>2146.6666666666665</v>
      </c>
      <c r="J81" s="3">
        <f t="shared" si="8"/>
        <v>214.66666666666666</v>
      </c>
      <c r="K81" s="26"/>
      <c r="L81" s="4">
        <f t="shared" si="9"/>
        <v>177.1</v>
      </c>
      <c r="M81" s="26"/>
      <c r="N81" s="3">
        <f t="shared" si="10"/>
        <v>128.79999999999998</v>
      </c>
      <c r="O81" s="4">
        <f t="shared" si="11"/>
        <v>177.1</v>
      </c>
      <c r="P81" s="37">
        <v>5</v>
      </c>
      <c r="Q81" s="37">
        <v>5</v>
      </c>
      <c r="R81" s="26">
        <v>0</v>
      </c>
      <c r="S81" s="26">
        <v>0</v>
      </c>
      <c r="T81" s="26">
        <v>1288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30</v>
      </c>
      <c r="AC81" s="26">
        <v>0</v>
      </c>
      <c r="AD81" s="26">
        <v>0</v>
      </c>
      <c r="AE81" s="26">
        <v>0</v>
      </c>
      <c r="AF81" s="35">
        <v>0</v>
      </c>
      <c r="AG81" s="35">
        <v>0</v>
      </c>
      <c r="AH81"/>
    </row>
    <row r="82" spans="1:34" ht="15.75">
      <c r="B82" t="s">
        <v>121</v>
      </c>
      <c r="C82" t="s">
        <v>107</v>
      </c>
      <c r="E82">
        <v>66</v>
      </c>
      <c r="F82">
        <v>687</v>
      </c>
      <c r="G82" s="3">
        <f t="shared" si="6"/>
        <v>0.13011363636363638</v>
      </c>
      <c r="H82" s="26">
        <v>30</v>
      </c>
      <c r="I82" s="3">
        <f t="shared" si="7"/>
        <v>2290</v>
      </c>
      <c r="J82" s="3">
        <f t="shared" si="8"/>
        <v>229</v>
      </c>
      <c r="K82" s="26"/>
      <c r="L82" s="4">
        <f t="shared" si="9"/>
        <v>188.92500000000001</v>
      </c>
      <c r="M82" s="26"/>
      <c r="N82" s="3">
        <f t="shared" si="10"/>
        <v>137.4</v>
      </c>
      <c r="O82" s="4">
        <f t="shared" si="11"/>
        <v>188.92500000000001</v>
      </c>
      <c r="P82" s="37">
        <v>3</v>
      </c>
      <c r="Q82" s="37">
        <v>3</v>
      </c>
      <c r="R82" s="26">
        <v>2</v>
      </c>
      <c r="S82" s="26">
        <v>2</v>
      </c>
      <c r="T82" s="26">
        <v>1374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35">
        <v>0</v>
      </c>
      <c r="AG82" s="35">
        <v>0</v>
      </c>
      <c r="AH82"/>
    </row>
    <row r="83" spans="1:34" ht="15.75">
      <c r="B83" t="s">
        <v>107</v>
      </c>
      <c r="C83" t="s">
        <v>122</v>
      </c>
      <c r="E83">
        <v>60</v>
      </c>
      <c r="F83">
        <v>274</v>
      </c>
      <c r="G83" s="3">
        <f t="shared" si="6"/>
        <v>5.1893939393939395E-2</v>
      </c>
      <c r="H83" s="26">
        <v>30</v>
      </c>
      <c r="I83" s="3">
        <f t="shared" si="7"/>
        <v>913.33333333333337</v>
      </c>
      <c r="J83" s="3">
        <f t="shared" si="8"/>
        <v>91.333333333333343</v>
      </c>
      <c r="K83" s="26"/>
      <c r="L83" s="4">
        <f t="shared" si="9"/>
        <v>75.349999999999994</v>
      </c>
      <c r="M83" s="26"/>
      <c r="N83" s="3">
        <f t="shared" si="10"/>
        <v>54.8</v>
      </c>
      <c r="O83" s="4">
        <f t="shared" si="11"/>
        <v>75.350000000000009</v>
      </c>
      <c r="P83" s="37">
        <v>2</v>
      </c>
      <c r="Q83" s="37">
        <v>2</v>
      </c>
      <c r="R83" s="26">
        <v>1</v>
      </c>
      <c r="S83" s="26">
        <v>1</v>
      </c>
      <c r="T83" s="26">
        <v>548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  <c r="AE83" s="26">
        <v>0</v>
      </c>
      <c r="AF83" s="35">
        <v>0</v>
      </c>
      <c r="AG83" s="35">
        <v>0</v>
      </c>
      <c r="AH83"/>
    </row>
    <row r="84" spans="1:34" ht="15.75">
      <c r="B84" t="s">
        <v>122</v>
      </c>
      <c r="C84" t="s">
        <v>123</v>
      </c>
      <c r="E84">
        <v>46</v>
      </c>
      <c r="F84">
        <v>398</v>
      </c>
      <c r="G84" s="3">
        <f t="shared" si="6"/>
        <v>7.5378787878787878E-2</v>
      </c>
      <c r="H84" s="26">
        <v>30</v>
      </c>
      <c r="I84" s="3">
        <f t="shared" si="7"/>
        <v>1326.6666666666667</v>
      </c>
      <c r="J84" s="3">
        <f t="shared" si="8"/>
        <v>132.66666666666669</v>
      </c>
      <c r="K84" s="26"/>
      <c r="L84" s="4">
        <f t="shared" si="9"/>
        <v>109.45</v>
      </c>
      <c r="M84" s="26"/>
      <c r="N84" s="3">
        <f t="shared" si="10"/>
        <v>79.600000000000009</v>
      </c>
      <c r="O84" s="4">
        <f t="shared" si="11"/>
        <v>109.45000000000002</v>
      </c>
      <c r="P84" s="37">
        <v>2</v>
      </c>
      <c r="Q84" s="37">
        <v>2</v>
      </c>
      <c r="R84" s="26">
        <v>1</v>
      </c>
      <c r="S84" s="26">
        <v>1</v>
      </c>
      <c r="T84" s="26">
        <v>796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  <c r="AE84" s="26">
        <v>0</v>
      </c>
      <c r="AF84" s="35">
        <v>0</v>
      </c>
      <c r="AG84" s="35">
        <v>0</v>
      </c>
      <c r="AH84"/>
    </row>
    <row r="85" spans="1:34" ht="15.75">
      <c r="B85" t="s">
        <v>124</v>
      </c>
      <c r="C85" t="s">
        <v>42</v>
      </c>
      <c r="E85">
        <v>33</v>
      </c>
      <c r="F85">
        <v>406</v>
      </c>
      <c r="G85" s="3">
        <f t="shared" si="6"/>
        <v>7.6893939393939389E-2</v>
      </c>
      <c r="H85" s="26">
        <v>30</v>
      </c>
      <c r="I85" s="3">
        <f t="shared" si="7"/>
        <v>1353.3333333333333</v>
      </c>
      <c r="J85" s="3">
        <f t="shared" si="8"/>
        <v>135.33333333333334</v>
      </c>
      <c r="K85" s="26"/>
      <c r="L85" s="4">
        <f t="shared" si="9"/>
        <v>111.65</v>
      </c>
      <c r="M85" s="26"/>
      <c r="N85" s="3">
        <f t="shared" si="10"/>
        <v>81.199999999999989</v>
      </c>
      <c r="O85" s="4">
        <f t="shared" si="11"/>
        <v>111.65</v>
      </c>
      <c r="P85" s="37">
        <v>1</v>
      </c>
      <c r="Q85" s="37">
        <v>1</v>
      </c>
      <c r="R85" s="26">
        <v>1</v>
      </c>
      <c r="S85" s="26">
        <v>1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  <c r="AE85" s="26">
        <v>0</v>
      </c>
      <c r="AF85" s="35">
        <v>0</v>
      </c>
      <c r="AG85" s="35">
        <v>0</v>
      </c>
      <c r="AH85"/>
    </row>
    <row r="86" spans="1:34" ht="15.75">
      <c r="A86" t="s">
        <v>121</v>
      </c>
      <c r="B86" t="s">
        <v>111</v>
      </c>
      <c r="C86" t="s">
        <v>122</v>
      </c>
      <c r="E86">
        <v>57</v>
      </c>
      <c r="F86">
        <v>1274</v>
      </c>
      <c r="G86" s="3">
        <f t="shared" si="6"/>
        <v>0.2412878787878788</v>
      </c>
      <c r="H86" s="26">
        <v>28</v>
      </c>
      <c r="I86" s="3">
        <f t="shared" si="7"/>
        <v>3963.5555555555557</v>
      </c>
      <c r="J86" s="3">
        <f t="shared" si="8"/>
        <v>396.35555555555561</v>
      </c>
      <c r="K86" s="26"/>
      <c r="L86" s="4">
        <f t="shared" si="9"/>
        <v>326.99333333333334</v>
      </c>
      <c r="M86" s="26"/>
      <c r="N86" s="3">
        <f t="shared" si="10"/>
        <v>237.81333333333333</v>
      </c>
      <c r="O86" s="4">
        <f t="shared" si="11"/>
        <v>326.99333333333334</v>
      </c>
      <c r="P86" s="37">
        <v>7</v>
      </c>
      <c r="Q86" s="37">
        <v>7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28</v>
      </c>
      <c r="AC86" s="26">
        <v>0</v>
      </c>
      <c r="AD86" s="26">
        <v>0</v>
      </c>
      <c r="AE86" s="26">
        <v>0</v>
      </c>
      <c r="AF86" s="35">
        <v>0</v>
      </c>
      <c r="AG86" s="35">
        <v>0</v>
      </c>
      <c r="AH86"/>
    </row>
    <row r="87" spans="1:34" ht="15.75">
      <c r="A87" t="s">
        <v>122</v>
      </c>
      <c r="B87" t="s">
        <v>111</v>
      </c>
      <c r="C87" t="s">
        <v>121</v>
      </c>
      <c r="E87">
        <v>43</v>
      </c>
      <c r="F87">
        <v>448</v>
      </c>
      <c r="G87" s="3">
        <f t="shared" si="6"/>
        <v>8.4848484848484854E-2</v>
      </c>
      <c r="H87" s="26">
        <v>28</v>
      </c>
      <c r="I87" s="3">
        <f t="shared" si="7"/>
        <v>1393.7777777777778</v>
      </c>
      <c r="J87" s="3">
        <f t="shared" si="8"/>
        <v>139.37777777777779</v>
      </c>
      <c r="K87" s="26"/>
      <c r="L87" s="4">
        <f t="shared" si="9"/>
        <v>114.98666666666666</v>
      </c>
      <c r="M87" s="26"/>
      <c r="N87" s="3">
        <f t="shared" si="10"/>
        <v>83.626666666666665</v>
      </c>
      <c r="O87" s="4">
        <f t="shared" si="11"/>
        <v>114.98666666666668</v>
      </c>
      <c r="P87" s="37">
        <v>1</v>
      </c>
      <c r="Q87" s="37">
        <v>1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14</v>
      </c>
      <c r="AC87" s="26">
        <v>0</v>
      </c>
      <c r="AD87" s="26">
        <v>0</v>
      </c>
      <c r="AE87" s="26">
        <v>0</v>
      </c>
      <c r="AF87" s="35">
        <v>0</v>
      </c>
      <c r="AG87" s="35">
        <v>0</v>
      </c>
      <c r="AH87"/>
    </row>
    <row r="88" spans="1:34" ht="15.75">
      <c r="A88" t="s">
        <v>123</v>
      </c>
      <c r="B88" t="s">
        <v>111</v>
      </c>
      <c r="C88" t="s">
        <v>125</v>
      </c>
      <c r="E88">
        <v>28</v>
      </c>
      <c r="F88">
        <v>1219</v>
      </c>
      <c r="G88" s="3">
        <f t="shared" si="6"/>
        <v>0.23087121212121212</v>
      </c>
      <c r="H88" s="26">
        <v>28</v>
      </c>
      <c r="I88" s="3">
        <f t="shared" si="7"/>
        <v>3792.4444444444443</v>
      </c>
      <c r="J88" s="3">
        <f t="shared" si="8"/>
        <v>379.24444444444447</v>
      </c>
      <c r="K88" s="26"/>
      <c r="L88" s="4">
        <f t="shared" si="9"/>
        <v>312.87666666666667</v>
      </c>
      <c r="M88" s="26"/>
      <c r="N88" s="3">
        <f t="shared" si="10"/>
        <v>227.54666666666665</v>
      </c>
      <c r="O88" s="4">
        <f t="shared" si="11"/>
        <v>312.87666666666667</v>
      </c>
      <c r="P88" s="37">
        <v>7</v>
      </c>
      <c r="Q88" s="37">
        <v>7</v>
      </c>
      <c r="R88" s="26">
        <v>4</v>
      </c>
      <c r="S88" s="26">
        <v>4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14</v>
      </c>
      <c r="AC88" s="26">
        <v>0</v>
      </c>
      <c r="AD88" s="26">
        <v>0</v>
      </c>
      <c r="AE88" s="26">
        <v>0</v>
      </c>
      <c r="AF88" s="35">
        <v>0</v>
      </c>
      <c r="AG88" s="35">
        <v>0</v>
      </c>
      <c r="AH88"/>
    </row>
    <row r="89" spans="1:34" ht="15.75">
      <c r="B89" t="s">
        <v>125</v>
      </c>
      <c r="C89" t="s">
        <v>126</v>
      </c>
      <c r="E89">
        <v>43</v>
      </c>
      <c r="F89">
        <v>324</v>
      </c>
      <c r="G89" s="3">
        <f t="shared" si="6"/>
        <v>6.1363636363636363E-2</v>
      </c>
      <c r="H89" s="26">
        <v>28</v>
      </c>
      <c r="I89" s="3">
        <f t="shared" si="7"/>
        <v>1008</v>
      </c>
      <c r="J89" s="3">
        <f t="shared" si="8"/>
        <v>100.80000000000001</v>
      </c>
      <c r="K89" s="26"/>
      <c r="L89" s="4">
        <f t="shared" si="9"/>
        <v>83.16</v>
      </c>
      <c r="M89" s="26"/>
      <c r="N89" s="3">
        <f t="shared" si="10"/>
        <v>60.48</v>
      </c>
      <c r="O89" s="4">
        <f t="shared" si="11"/>
        <v>83.160000000000011</v>
      </c>
      <c r="P89" s="37">
        <v>3</v>
      </c>
      <c r="Q89" s="37">
        <v>3</v>
      </c>
      <c r="R89" s="26">
        <v>4</v>
      </c>
      <c r="S89" s="26">
        <v>4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  <c r="AE89" s="26">
        <v>0</v>
      </c>
      <c r="AF89" s="35">
        <v>0</v>
      </c>
      <c r="AG89" s="35">
        <v>0</v>
      </c>
      <c r="AH89"/>
    </row>
    <row r="90" spans="1:34" ht="15.75">
      <c r="B90" t="s">
        <v>126</v>
      </c>
      <c r="C90" t="s">
        <v>127</v>
      </c>
      <c r="E90">
        <v>52</v>
      </c>
      <c r="F90">
        <v>620</v>
      </c>
      <c r="G90" s="3">
        <f t="shared" si="6"/>
        <v>0.11742424242424243</v>
      </c>
      <c r="H90" s="26">
        <v>28</v>
      </c>
      <c r="I90" s="3">
        <f t="shared" si="7"/>
        <v>1928.8888888888889</v>
      </c>
      <c r="J90" s="3">
        <f t="shared" si="8"/>
        <v>192.88888888888891</v>
      </c>
      <c r="K90" s="26"/>
      <c r="L90" s="4">
        <f t="shared" si="9"/>
        <v>159.13333333333335</v>
      </c>
      <c r="M90" s="26"/>
      <c r="N90" s="3">
        <f t="shared" si="10"/>
        <v>115.73333333333333</v>
      </c>
      <c r="O90" s="4">
        <f t="shared" si="11"/>
        <v>159.13333333333335</v>
      </c>
      <c r="P90" s="37">
        <v>2</v>
      </c>
      <c r="Q90" s="37">
        <v>2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14</v>
      </c>
      <c r="AC90" s="26">
        <v>0</v>
      </c>
      <c r="AD90" s="26">
        <v>0</v>
      </c>
      <c r="AE90" s="26">
        <v>0</v>
      </c>
      <c r="AF90" s="35">
        <v>0</v>
      </c>
      <c r="AG90" s="35">
        <v>0</v>
      </c>
      <c r="AH90"/>
    </row>
    <row r="91" spans="1:34" ht="15.75">
      <c r="A91" t="s">
        <v>126</v>
      </c>
      <c r="B91" t="s">
        <v>124</v>
      </c>
      <c r="C91" t="s">
        <v>42</v>
      </c>
      <c r="E91">
        <v>26</v>
      </c>
      <c r="F91">
        <v>197</v>
      </c>
      <c r="G91" s="3">
        <f t="shared" si="6"/>
        <v>3.7310606060606058E-2</v>
      </c>
      <c r="H91" s="26">
        <v>30</v>
      </c>
      <c r="I91" s="3">
        <f t="shared" si="7"/>
        <v>656.66666666666663</v>
      </c>
      <c r="J91" s="3">
        <f t="shared" si="8"/>
        <v>65.666666666666671</v>
      </c>
      <c r="K91" s="26"/>
      <c r="L91" s="4">
        <f t="shared" si="9"/>
        <v>54.174999999999997</v>
      </c>
      <c r="M91" s="26"/>
      <c r="N91" s="3">
        <f t="shared" si="10"/>
        <v>39.4</v>
      </c>
      <c r="O91" s="4">
        <f t="shared" si="11"/>
        <v>54.174999999999997</v>
      </c>
      <c r="P91" s="37">
        <v>1</v>
      </c>
      <c r="Q91" s="37">
        <v>1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14</v>
      </c>
      <c r="AC91" s="26">
        <v>0</v>
      </c>
      <c r="AD91" s="26">
        <v>0</v>
      </c>
      <c r="AE91" s="26">
        <v>0</v>
      </c>
      <c r="AF91" s="35">
        <v>0</v>
      </c>
      <c r="AG91" s="35">
        <v>0</v>
      </c>
      <c r="AH91"/>
    </row>
    <row r="92" spans="1:34" ht="15.75">
      <c r="A92" t="s">
        <v>127</v>
      </c>
      <c r="B92" t="s">
        <v>125</v>
      </c>
      <c r="C92" t="s">
        <v>128</v>
      </c>
      <c r="E92">
        <v>61</v>
      </c>
      <c r="F92">
        <v>497</v>
      </c>
      <c r="G92" s="3">
        <f t="shared" si="6"/>
        <v>9.4128787878787881E-2</v>
      </c>
      <c r="H92" s="26">
        <v>28</v>
      </c>
      <c r="I92" s="3">
        <f t="shared" si="7"/>
        <v>1546.2222222222222</v>
      </c>
      <c r="J92" s="3">
        <f t="shared" si="8"/>
        <v>154.62222222222223</v>
      </c>
      <c r="K92" s="26"/>
      <c r="L92" s="4">
        <f t="shared" si="9"/>
        <v>127.56333333333333</v>
      </c>
      <c r="M92" s="26"/>
      <c r="N92" s="3">
        <f t="shared" si="10"/>
        <v>92.773333333333326</v>
      </c>
      <c r="O92" s="4">
        <f t="shared" si="11"/>
        <v>127.56333333333333</v>
      </c>
      <c r="P92" s="37">
        <v>3</v>
      </c>
      <c r="Q92" s="37">
        <v>3</v>
      </c>
      <c r="R92" s="26">
        <v>1</v>
      </c>
      <c r="S92" s="26">
        <v>1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14</v>
      </c>
      <c r="AC92" s="26">
        <v>0</v>
      </c>
      <c r="AD92" s="26">
        <v>0</v>
      </c>
      <c r="AE92" s="26">
        <v>0</v>
      </c>
      <c r="AF92" s="35">
        <v>0</v>
      </c>
      <c r="AG92" s="35">
        <v>0</v>
      </c>
      <c r="AH92"/>
    </row>
    <row r="93" spans="1:34" ht="15.75">
      <c r="B93" t="s">
        <v>128</v>
      </c>
      <c r="C93" t="s">
        <v>123</v>
      </c>
      <c r="E93">
        <v>57</v>
      </c>
      <c r="F93">
        <v>500</v>
      </c>
      <c r="G93" s="3">
        <f t="shared" si="6"/>
        <v>9.4696969696969696E-2</v>
      </c>
      <c r="H93" s="26">
        <v>28</v>
      </c>
      <c r="I93" s="3">
        <f t="shared" si="7"/>
        <v>1555.5555555555557</v>
      </c>
      <c r="J93" s="3">
        <f t="shared" si="8"/>
        <v>155.55555555555557</v>
      </c>
      <c r="K93" s="26"/>
      <c r="L93" s="4">
        <f t="shared" si="9"/>
        <v>128.33333333333334</v>
      </c>
      <c r="M93" s="26"/>
      <c r="N93" s="3">
        <f t="shared" si="10"/>
        <v>93.333333333333343</v>
      </c>
      <c r="O93" s="4">
        <f t="shared" si="11"/>
        <v>128.33333333333334</v>
      </c>
      <c r="P93" s="37">
        <v>2</v>
      </c>
      <c r="Q93" s="37">
        <v>2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26">
        <v>0</v>
      </c>
      <c r="AE93" s="26">
        <v>0</v>
      </c>
      <c r="AF93" s="35">
        <v>0</v>
      </c>
      <c r="AG93" s="35">
        <v>0</v>
      </c>
      <c r="AH93"/>
    </row>
    <row r="94" spans="1:34" ht="15.75">
      <c r="B94" t="s">
        <v>124</v>
      </c>
      <c r="C94" t="s">
        <v>42</v>
      </c>
      <c r="E94">
        <v>57</v>
      </c>
      <c r="F94">
        <v>219</v>
      </c>
      <c r="G94" s="3">
        <f t="shared" si="6"/>
        <v>4.1477272727272731E-2</v>
      </c>
      <c r="H94" s="26">
        <v>28</v>
      </c>
      <c r="I94" s="3">
        <f t="shared" si="7"/>
        <v>681.33333333333337</v>
      </c>
      <c r="J94" s="3">
        <f t="shared" si="8"/>
        <v>68.13333333333334</v>
      </c>
      <c r="K94" s="26"/>
      <c r="L94" s="4">
        <f t="shared" si="9"/>
        <v>56.21</v>
      </c>
      <c r="M94" s="26"/>
      <c r="N94" s="3">
        <f t="shared" si="10"/>
        <v>40.880000000000003</v>
      </c>
      <c r="O94" s="4">
        <f t="shared" si="11"/>
        <v>56.210000000000008</v>
      </c>
      <c r="P94" s="37">
        <v>0</v>
      </c>
      <c r="Q94" s="37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26">
        <v>0</v>
      </c>
      <c r="AE94" s="26">
        <v>0</v>
      </c>
      <c r="AF94" s="35">
        <v>0</v>
      </c>
      <c r="AG94" s="35">
        <v>0</v>
      </c>
      <c r="AH94"/>
    </row>
    <row r="95" spans="1:34" ht="15.75">
      <c r="A95" t="s">
        <v>128</v>
      </c>
      <c r="B95" t="s">
        <v>127</v>
      </c>
      <c r="C95" t="s">
        <v>42</v>
      </c>
      <c r="E95">
        <v>46</v>
      </c>
      <c r="F95">
        <v>144</v>
      </c>
      <c r="G95" s="3">
        <f t="shared" si="6"/>
        <v>2.7272727272727271E-2</v>
      </c>
      <c r="H95" s="26">
        <v>30</v>
      </c>
      <c r="I95" s="3">
        <f t="shared" si="7"/>
        <v>480</v>
      </c>
      <c r="J95" s="3">
        <f t="shared" si="8"/>
        <v>48</v>
      </c>
      <c r="K95" s="26"/>
      <c r="L95" s="4">
        <f t="shared" si="9"/>
        <v>39.6</v>
      </c>
      <c r="M95" s="26"/>
      <c r="N95" s="3">
        <f t="shared" si="10"/>
        <v>28.799999999999997</v>
      </c>
      <c r="O95" s="4">
        <f t="shared" si="11"/>
        <v>39.6</v>
      </c>
      <c r="P95" s="37">
        <v>2</v>
      </c>
      <c r="Q95" s="37">
        <v>2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14</v>
      </c>
      <c r="AC95" s="26">
        <v>0</v>
      </c>
      <c r="AD95" s="26">
        <v>0</v>
      </c>
      <c r="AE95" s="26">
        <v>0</v>
      </c>
      <c r="AF95" s="35">
        <v>0</v>
      </c>
      <c r="AG95" s="35">
        <v>0</v>
      </c>
      <c r="AH95"/>
    </row>
    <row r="96" spans="1:34" ht="15.75">
      <c r="A96" t="s">
        <v>113</v>
      </c>
      <c r="B96" t="s">
        <v>129</v>
      </c>
      <c r="C96" t="s">
        <v>114</v>
      </c>
      <c r="E96">
        <v>51</v>
      </c>
      <c r="F96">
        <v>806</v>
      </c>
      <c r="G96" s="3">
        <f t="shared" si="6"/>
        <v>0.15265151515151515</v>
      </c>
      <c r="H96" s="26">
        <v>28</v>
      </c>
      <c r="I96" s="3">
        <f t="shared" si="7"/>
        <v>2507.5555555555557</v>
      </c>
      <c r="J96" s="3">
        <f t="shared" si="8"/>
        <v>250.75555555555559</v>
      </c>
      <c r="K96" s="26"/>
      <c r="L96" s="4">
        <f t="shared" si="9"/>
        <v>206.87333333333333</v>
      </c>
      <c r="M96" s="26"/>
      <c r="N96" s="3">
        <f t="shared" si="10"/>
        <v>150.45333333333335</v>
      </c>
      <c r="O96" s="4">
        <f t="shared" si="11"/>
        <v>206.87333333333336</v>
      </c>
      <c r="P96" s="37">
        <v>5</v>
      </c>
      <c r="Q96" s="37">
        <v>5</v>
      </c>
      <c r="R96" s="26">
        <v>4</v>
      </c>
      <c r="S96" s="26">
        <v>4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110</v>
      </c>
      <c r="AB96" s="26">
        <v>28</v>
      </c>
      <c r="AC96" s="26">
        <v>0</v>
      </c>
      <c r="AD96" s="26">
        <v>0</v>
      </c>
      <c r="AE96" s="26">
        <v>0</v>
      </c>
      <c r="AF96" s="35">
        <v>0</v>
      </c>
      <c r="AG96" s="35">
        <v>0</v>
      </c>
      <c r="AH96"/>
    </row>
    <row r="97" spans="1:34" ht="15.75">
      <c r="B97" t="s">
        <v>114</v>
      </c>
      <c r="C97" t="s">
        <v>114</v>
      </c>
      <c r="E97">
        <v>58</v>
      </c>
      <c r="F97">
        <v>1013</v>
      </c>
      <c r="G97" s="3">
        <f t="shared" si="6"/>
        <v>0.19185606060606061</v>
      </c>
      <c r="H97" s="26">
        <v>28</v>
      </c>
      <c r="I97" s="3">
        <f t="shared" si="7"/>
        <v>3151.5555555555557</v>
      </c>
      <c r="J97" s="3">
        <f t="shared" si="8"/>
        <v>315.15555555555557</v>
      </c>
      <c r="K97" s="26"/>
      <c r="L97" s="4">
        <f t="shared" si="9"/>
        <v>260.00333333333333</v>
      </c>
      <c r="M97" s="26"/>
      <c r="N97" s="3">
        <f t="shared" si="10"/>
        <v>189.09333333333333</v>
      </c>
      <c r="O97" s="4">
        <f t="shared" si="11"/>
        <v>260.00333333333333</v>
      </c>
      <c r="P97" s="37">
        <v>4</v>
      </c>
      <c r="Q97" s="37">
        <v>4</v>
      </c>
      <c r="R97" s="26">
        <v>5</v>
      </c>
      <c r="S97" s="26">
        <v>5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28</v>
      </c>
      <c r="AC97" s="26">
        <v>0</v>
      </c>
      <c r="AD97" s="26">
        <v>0</v>
      </c>
      <c r="AE97" s="26">
        <v>0</v>
      </c>
      <c r="AF97" s="35">
        <v>0</v>
      </c>
      <c r="AG97" s="35">
        <v>0</v>
      </c>
      <c r="AH97"/>
    </row>
    <row r="98" spans="1:34" ht="15.75">
      <c r="B98" t="s">
        <v>114</v>
      </c>
      <c r="C98" t="s">
        <v>114</v>
      </c>
      <c r="E98">
        <v>55</v>
      </c>
      <c r="F98">
        <v>63</v>
      </c>
      <c r="G98" s="3">
        <f t="shared" si="6"/>
        <v>1.1931818181818182E-2</v>
      </c>
      <c r="H98" s="26">
        <v>28</v>
      </c>
      <c r="I98" s="3">
        <f t="shared" si="7"/>
        <v>196</v>
      </c>
      <c r="J98" s="3">
        <f t="shared" si="8"/>
        <v>19.600000000000001</v>
      </c>
      <c r="K98" s="26"/>
      <c r="L98" s="4">
        <f t="shared" si="9"/>
        <v>16.170000000000002</v>
      </c>
      <c r="M98" s="26"/>
      <c r="N98" s="3">
        <f t="shared" si="10"/>
        <v>11.76</v>
      </c>
      <c r="O98" s="4">
        <f t="shared" si="11"/>
        <v>16.170000000000002</v>
      </c>
      <c r="P98" s="37"/>
      <c r="Q98" s="37"/>
      <c r="R98" s="26">
        <v>0</v>
      </c>
      <c r="S98" s="2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28</v>
      </c>
      <c r="AC98" s="26">
        <v>0</v>
      </c>
      <c r="AD98" s="26">
        <v>0</v>
      </c>
      <c r="AE98" s="26">
        <v>0</v>
      </c>
      <c r="AF98" s="35">
        <v>0</v>
      </c>
      <c r="AG98" s="35">
        <v>0</v>
      </c>
      <c r="AH98"/>
    </row>
    <row r="99" spans="1:34" ht="15.75">
      <c r="B99" t="s">
        <v>114</v>
      </c>
      <c r="C99" t="s">
        <v>103</v>
      </c>
      <c r="E99">
        <v>26</v>
      </c>
      <c r="F99">
        <v>815</v>
      </c>
      <c r="G99" s="3">
        <f t="shared" si="6"/>
        <v>0.15435606060606061</v>
      </c>
      <c r="H99" s="26">
        <v>28</v>
      </c>
      <c r="I99" s="3">
        <f t="shared" si="7"/>
        <v>2535.5555555555557</v>
      </c>
      <c r="J99" s="3">
        <f t="shared" si="8"/>
        <v>253.55555555555557</v>
      </c>
      <c r="K99" s="26"/>
      <c r="L99" s="4">
        <f t="shared" si="9"/>
        <v>209.18333333333334</v>
      </c>
      <c r="M99" s="26"/>
      <c r="N99" s="3">
        <f t="shared" si="10"/>
        <v>152.13333333333333</v>
      </c>
      <c r="O99" s="4">
        <f t="shared" si="11"/>
        <v>209.18333333333337</v>
      </c>
      <c r="P99" s="37">
        <v>4</v>
      </c>
      <c r="Q99" s="37">
        <v>4</v>
      </c>
      <c r="R99" s="26">
        <v>3</v>
      </c>
      <c r="S99" s="26">
        <v>3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14</v>
      </c>
      <c r="AC99" s="26">
        <v>0</v>
      </c>
      <c r="AD99" s="26">
        <v>0</v>
      </c>
      <c r="AE99" s="26">
        <v>0</v>
      </c>
      <c r="AF99" s="35">
        <v>0</v>
      </c>
      <c r="AG99" s="35">
        <v>0</v>
      </c>
      <c r="AH99"/>
    </row>
    <row r="100" spans="1:34" ht="15.75">
      <c r="B100" t="s">
        <v>103</v>
      </c>
      <c r="C100" t="s">
        <v>116</v>
      </c>
      <c r="E100">
        <v>46</v>
      </c>
      <c r="F100">
        <v>632</v>
      </c>
      <c r="G100" s="3">
        <f t="shared" si="6"/>
        <v>0.11969696969696969</v>
      </c>
      <c r="H100" s="26">
        <v>28</v>
      </c>
      <c r="I100" s="3">
        <f t="shared" si="7"/>
        <v>1966.2222222222222</v>
      </c>
      <c r="J100" s="3">
        <f t="shared" si="8"/>
        <v>196.62222222222223</v>
      </c>
      <c r="K100" s="26"/>
      <c r="L100" s="4">
        <f t="shared" si="9"/>
        <v>162.21333333333334</v>
      </c>
      <c r="M100" s="26"/>
      <c r="N100" s="3">
        <f t="shared" si="10"/>
        <v>117.97333333333333</v>
      </c>
      <c r="O100" s="4">
        <f t="shared" si="11"/>
        <v>162.21333333333334</v>
      </c>
      <c r="P100" s="37">
        <v>1</v>
      </c>
      <c r="Q100" s="37">
        <v>1</v>
      </c>
      <c r="R100" s="26">
        <v>1</v>
      </c>
      <c r="S100" s="26">
        <v>1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14</v>
      </c>
      <c r="AC100" s="26">
        <v>0</v>
      </c>
      <c r="AD100" s="26">
        <v>0</v>
      </c>
      <c r="AE100" s="26">
        <v>0</v>
      </c>
      <c r="AF100" s="35">
        <v>0</v>
      </c>
      <c r="AG100" s="35">
        <v>0</v>
      </c>
      <c r="AH100"/>
    </row>
    <row r="101" spans="1:34" ht="15.75">
      <c r="B101" t="s">
        <v>116</v>
      </c>
      <c r="C101" t="s">
        <v>104</v>
      </c>
      <c r="E101">
        <v>18</v>
      </c>
      <c r="F101">
        <v>495</v>
      </c>
      <c r="G101" s="3">
        <f t="shared" si="6"/>
        <v>9.375E-2</v>
      </c>
      <c r="H101" s="26">
        <v>28</v>
      </c>
      <c r="I101" s="3">
        <f t="shared" si="7"/>
        <v>1540</v>
      </c>
      <c r="J101" s="3">
        <f t="shared" si="8"/>
        <v>154</v>
      </c>
      <c r="K101" s="26"/>
      <c r="L101" s="4">
        <f t="shared" si="9"/>
        <v>127.05</v>
      </c>
      <c r="M101" s="26"/>
      <c r="N101" s="3">
        <f t="shared" si="10"/>
        <v>92.399999999999991</v>
      </c>
      <c r="O101" s="4">
        <f t="shared" si="11"/>
        <v>127.05000000000001</v>
      </c>
      <c r="P101" s="37">
        <v>2</v>
      </c>
      <c r="Q101" s="37">
        <v>2</v>
      </c>
      <c r="R101" s="26">
        <v>1</v>
      </c>
      <c r="S101" s="26">
        <v>1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  <c r="AE101" s="26">
        <v>0</v>
      </c>
      <c r="AF101" s="35">
        <v>0</v>
      </c>
      <c r="AG101" s="35">
        <v>0</v>
      </c>
      <c r="AH101"/>
    </row>
    <row r="102" spans="1:34" ht="15.75">
      <c r="B102" t="s">
        <v>104</v>
      </c>
      <c r="C102" t="s">
        <v>42</v>
      </c>
      <c r="E102">
        <v>50</v>
      </c>
      <c r="F102">
        <v>496</v>
      </c>
      <c r="G102" s="3">
        <f t="shared" si="6"/>
        <v>9.3939393939393934E-2</v>
      </c>
      <c r="H102" s="26">
        <v>28</v>
      </c>
      <c r="I102" s="3">
        <f t="shared" si="7"/>
        <v>1543.1111111111111</v>
      </c>
      <c r="J102" s="3">
        <f t="shared" si="8"/>
        <v>154.31111111111113</v>
      </c>
      <c r="K102" s="26"/>
      <c r="L102" s="4">
        <f t="shared" si="9"/>
        <v>127.30666666666667</v>
      </c>
      <c r="M102" s="26"/>
      <c r="N102" s="3">
        <f t="shared" si="10"/>
        <v>92.586666666666659</v>
      </c>
      <c r="O102" s="4">
        <f t="shared" si="11"/>
        <v>127.30666666666667</v>
      </c>
      <c r="P102" s="37">
        <v>3</v>
      </c>
      <c r="Q102" s="37">
        <v>3</v>
      </c>
      <c r="R102" s="26">
        <v>1</v>
      </c>
      <c r="S102" s="26">
        <v>1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  <c r="AE102" s="26">
        <v>0</v>
      </c>
      <c r="AF102" s="35">
        <v>0</v>
      </c>
      <c r="AG102" s="35">
        <v>0</v>
      </c>
      <c r="AH102"/>
    </row>
    <row r="103" spans="1:34" ht="15.75">
      <c r="A103" t="s">
        <v>104</v>
      </c>
      <c r="B103" t="s">
        <v>113</v>
      </c>
      <c r="C103" t="s">
        <v>96</v>
      </c>
      <c r="E103">
        <v>63</v>
      </c>
      <c r="F103">
        <v>348</v>
      </c>
      <c r="G103" s="3">
        <f t="shared" si="6"/>
        <v>6.5909090909090903E-2</v>
      </c>
      <c r="H103" s="26">
        <v>28</v>
      </c>
      <c r="I103" s="3">
        <f t="shared" si="7"/>
        <v>1082.6666666666667</v>
      </c>
      <c r="J103" s="3">
        <f t="shared" si="8"/>
        <v>108.26666666666668</v>
      </c>
      <c r="K103" s="26"/>
      <c r="L103" s="4">
        <f t="shared" si="9"/>
        <v>89.32</v>
      </c>
      <c r="M103" s="26"/>
      <c r="N103" s="3">
        <f t="shared" si="10"/>
        <v>64.960000000000008</v>
      </c>
      <c r="O103" s="4">
        <f t="shared" si="11"/>
        <v>89.320000000000007</v>
      </c>
      <c r="P103" s="37">
        <v>1</v>
      </c>
      <c r="Q103" s="37">
        <v>1</v>
      </c>
      <c r="R103" s="26">
        <v>3</v>
      </c>
      <c r="S103" s="26">
        <v>3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28</v>
      </c>
      <c r="AC103" s="26">
        <v>0</v>
      </c>
      <c r="AD103" s="26">
        <v>0</v>
      </c>
      <c r="AE103" s="26">
        <v>0</v>
      </c>
      <c r="AF103" s="35">
        <v>0</v>
      </c>
      <c r="AG103" s="35">
        <v>7.0000000000000007E-2</v>
      </c>
      <c r="AH103"/>
    </row>
    <row r="104" spans="1:34" ht="15.75">
      <c r="B104" t="s">
        <v>113</v>
      </c>
      <c r="C104" t="s">
        <v>42</v>
      </c>
      <c r="E104">
        <v>61</v>
      </c>
      <c r="F104">
        <v>237</v>
      </c>
      <c r="G104" s="3">
        <f t="shared" si="6"/>
        <v>4.4886363636363634E-2</v>
      </c>
      <c r="H104" s="26">
        <v>29</v>
      </c>
      <c r="I104" s="3">
        <f t="shared" si="7"/>
        <v>763.66666666666663</v>
      </c>
      <c r="J104" s="3">
        <f t="shared" si="8"/>
        <v>76.36666666666666</v>
      </c>
      <c r="K104" s="26"/>
      <c r="L104" s="4">
        <f t="shared" si="9"/>
        <v>63.002499999999998</v>
      </c>
      <c r="M104" s="26"/>
      <c r="N104" s="3">
        <f t="shared" si="10"/>
        <v>45.819999999999993</v>
      </c>
      <c r="O104" s="4">
        <f t="shared" si="11"/>
        <v>63.002499999999998</v>
      </c>
      <c r="P104" s="37">
        <v>0</v>
      </c>
      <c r="Q104" s="37">
        <v>0</v>
      </c>
      <c r="R104" s="26">
        <v>1</v>
      </c>
      <c r="S104" s="26">
        <v>1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14</v>
      </c>
      <c r="AC104" s="26">
        <v>0</v>
      </c>
      <c r="AD104" s="26">
        <v>0</v>
      </c>
      <c r="AE104" s="26">
        <v>0</v>
      </c>
      <c r="AF104" s="35">
        <v>0</v>
      </c>
      <c r="AG104" s="35">
        <v>0</v>
      </c>
      <c r="AH104"/>
    </row>
    <row r="105" spans="1:34" ht="15.75">
      <c r="A105" t="s">
        <v>130</v>
      </c>
      <c r="B105" t="s">
        <v>113</v>
      </c>
      <c r="C105" t="s">
        <v>131</v>
      </c>
      <c r="E105">
        <v>53</v>
      </c>
      <c r="F105">
        <v>950</v>
      </c>
      <c r="G105" s="3">
        <f t="shared" si="6"/>
        <v>0.17992424242424243</v>
      </c>
      <c r="H105" s="26">
        <v>28</v>
      </c>
      <c r="I105" s="3">
        <f t="shared" si="7"/>
        <v>2955.5555555555557</v>
      </c>
      <c r="J105" s="3">
        <f t="shared" si="8"/>
        <v>295.5555555555556</v>
      </c>
      <c r="K105" s="26"/>
      <c r="L105" s="4">
        <f t="shared" si="9"/>
        <v>243.83333333333334</v>
      </c>
      <c r="M105" s="26"/>
      <c r="N105" s="3">
        <f t="shared" si="10"/>
        <v>177.33333333333334</v>
      </c>
      <c r="O105" s="4">
        <f t="shared" si="11"/>
        <v>243.83333333333334</v>
      </c>
      <c r="P105" s="37">
        <v>5</v>
      </c>
      <c r="Q105" s="37">
        <v>5</v>
      </c>
      <c r="R105" s="26">
        <v>3</v>
      </c>
      <c r="S105" s="26">
        <v>3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14</v>
      </c>
      <c r="AC105" s="26">
        <v>0</v>
      </c>
      <c r="AD105" s="26">
        <v>0</v>
      </c>
      <c r="AE105" s="26">
        <v>0</v>
      </c>
      <c r="AF105" s="35">
        <v>0</v>
      </c>
      <c r="AG105" s="35">
        <v>0</v>
      </c>
      <c r="AH105"/>
    </row>
    <row r="106" spans="1:34" ht="15.75">
      <c r="B106" t="s">
        <v>131</v>
      </c>
      <c r="C106" t="s">
        <v>117</v>
      </c>
      <c r="E106">
        <v>31</v>
      </c>
      <c r="F106">
        <v>331</v>
      </c>
      <c r="G106" s="3">
        <f t="shared" si="6"/>
        <v>6.2689393939393934E-2</v>
      </c>
      <c r="H106" s="26">
        <v>28</v>
      </c>
      <c r="I106" s="3">
        <f t="shared" si="7"/>
        <v>1029.7777777777778</v>
      </c>
      <c r="J106" s="3">
        <f t="shared" si="8"/>
        <v>102.97777777777779</v>
      </c>
      <c r="K106" s="26"/>
      <c r="L106" s="4">
        <f t="shared" si="9"/>
        <v>84.956666666666678</v>
      </c>
      <c r="M106" s="26"/>
      <c r="N106" s="3">
        <f t="shared" si="10"/>
        <v>61.786666666666669</v>
      </c>
      <c r="O106" s="4">
        <f t="shared" si="11"/>
        <v>84.956666666666678</v>
      </c>
      <c r="P106" s="37">
        <v>2</v>
      </c>
      <c r="Q106" s="37">
        <v>2</v>
      </c>
      <c r="R106" s="26">
        <v>3</v>
      </c>
      <c r="S106" s="26">
        <v>3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220</v>
      </c>
      <c r="AB106" s="26">
        <v>14</v>
      </c>
      <c r="AC106" s="26">
        <v>0</v>
      </c>
      <c r="AD106" s="26">
        <v>0</v>
      </c>
      <c r="AE106" s="26">
        <v>0</v>
      </c>
      <c r="AF106" s="35">
        <v>0</v>
      </c>
      <c r="AG106" s="35">
        <v>0</v>
      </c>
      <c r="AH106"/>
    </row>
    <row r="107" spans="1:34" ht="15.75">
      <c r="A107" t="s">
        <v>132</v>
      </c>
      <c r="B107" t="s">
        <v>116</v>
      </c>
      <c r="C107" t="s">
        <v>131</v>
      </c>
      <c r="E107">
        <v>46</v>
      </c>
      <c r="F107">
        <v>751</v>
      </c>
      <c r="G107" s="3">
        <f t="shared" si="6"/>
        <v>0.14223484848484849</v>
      </c>
      <c r="H107" s="26">
        <v>28</v>
      </c>
      <c r="I107" s="3">
        <f t="shared" si="7"/>
        <v>2336.4444444444443</v>
      </c>
      <c r="J107" s="3">
        <f t="shared" si="8"/>
        <v>233.64444444444445</v>
      </c>
      <c r="K107" s="26"/>
      <c r="L107" s="4">
        <f t="shared" si="9"/>
        <v>192.75666666666666</v>
      </c>
      <c r="M107" s="26"/>
      <c r="N107" s="3">
        <f t="shared" si="10"/>
        <v>140.18666666666667</v>
      </c>
      <c r="O107" s="4">
        <f t="shared" si="11"/>
        <v>192.75666666666666</v>
      </c>
      <c r="P107" s="37">
        <v>4</v>
      </c>
      <c r="Q107" s="37">
        <v>4</v>
      </c>
      <c r="R107" s="26">
        <v>1</v>
      </c>
      <c r="S107" s="26">
        <v>1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28</v>
      </c>
      <c r="AC107" s="26">
        <v>0</v>
      </c>
      <c r="AD107" s="26">
        <v>0</v>
      </c>
      <c r="AE107" s="26">
        <v>0</v>
      </c>
      <c r="AF107" s="35">
        <v>0</v>
      </c>
      <c r="AG107" s="35">
        <v>0</v>
      </c>
      <c r="AH107"/>
    </row>
    <row r="108" spans="1:34" ht="15.75">
      <c r="A108" t="s">
        <v>116</v>
      </c>
      <c r="B108" t="s">
        <v>113</v>
      </c>
      <c r="C108" t="s">
        <v>132</v>
      </c>
      <c r="E108">
        <v>55</v>
      </c>
      <c r="F108">
        <v>309</v>
      </c>
      <c r="G108" s="3">
        <f t="shared" si="6"/>
        <v>5.8522727272727275E-2</v>
      </c>
      <c r="H108" s="26">
        <v>28</v>
      </c>
      <c r="I108" s="3">
        <f t="shared" si="7"/>
        <v>961.33333333333337</v>
      </c>
      <c r="J108" s="3">
        <f t="shared" si="8"/>
        <v>96.13333333333334</v>
      </c>
      <c r="K108" s="26"/>
      <c r="L108" s="4">
        <f t="shared" si="9"/>
        <v>79.31</v>
      </c>
      <c r="M108" s="26"/>
      <c r="N108" s="3">
        <f t="shared" si="10"/>
        <v>57.68</v>
      </c>
      <c r="O108" s="4">
        <f t="shared" si="11"/>
        <v>79.31</v>
      </c>
      <c r="P108" s="37">
        <v>2</v>
      </c>
      <c r="Q108" s="37">
        <v>2</v>
      </c>
      <c r="R108" s="26">
        <v>0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  <c r="AE108" s="26">
        <v>0</v>
      </c>
      <c r="AF108" s="35">
        <v>0</v>
      </c>
      <c r="AG108" s="35">
        <v>0</v>
      </c>
      <c r="AH108"/>
    </row>
    <row r="109" spans="1:34" ht="15.75">
      <c r="B109" t="s">
        <v>132</v>
      </c>
      <c r="C109" t="s">
        <v>131</v>
      </c>
      <c r="E109">
        <v>30</v>
      </c>
      <c r="F109">
        <v>795</v>
      </c>
      <c r="G109" s="3">
        <f t="shared" si="6"/>
        <v>0.15056818181818182</v>
      </c>
      <c r="H109" s="26">
        <v>28</v>
      </c>
      <c r="I109" s="3">
        <f t="shared" si="7"/>
        <v>2473.3333333333335</v>
      </c>
      <c r="J109" s="3">
        <f t="shared" si="8"/>
        <v>247.33333333333337</v>
      </c>
      <c r="K109" s="26"/>
      <c r="L109" s="4">
        <f t="shared" si="9"/>
        <v>204.05</v>
      </c>
      <c r="M109" s="26"/>
      <c r="N109" s="3">
        <f t="shared" si="10"/>
        <v>148.4</v>
      </c>
      <c r="O109" s="4">
        <f t="shared" si="11"/>
        <v>204.05</v>
      </c>
      <c r="P109" s="37">
        <v>3</v>
      </c>
      <c r="Q109" s="37">
        <v>3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26">
        <v>0</v>
      </c>
      <c r="AE109" s="26">
        <v>0</v>
      </c>
      <c r="AF109" s="35">
        <v>0</v>
      </c>
      <c r="AG109" s="35">
        <v>0</v>
      </c>
      <c r="AH109"/>
    </row>
    <row r="110" spans="1:34" ht="15.75">
      <c r="B110" t="s">
        <v>131</v>
      </c>
      <c r="C110" t="s">
        <v>103</v>
      </c>
      <c r="E110">
        <v>34</v>
      </c>
      <c r="F110">
        <v>202</v>
      </c>
      <c r="G110" s="3">
        <f t="shared" si="6"/>
        <v>3.8257575757575754E-2</v>
      </c>
      <c r="H110" s="26">
        <v>28</v>
      </c>
      <c r="I110" s="3">
        <f t="shared" si="7"/>
        <v>628.44444444444446</v>
      </c>
      <c r="J110" s="3">
        <f t="shared" si="8"/>
        <v>62.844444444444449</v>
      </c>
      <c r="K110" s="26"/>
      <c r="L110" s="4">
        <f t="shared" si="9"/>
        <v>51.846666666666664</v>
      </c>
      <c r="M110" s="26"/>
      <c r="N110" s="3">
        <f t="shared" si="10"/>
        <v>37.706666666666663</v>
      </c>
      <c r="O110" s="4">
        <f t="shared" si="11"/>
        <v>51.846666666666671</v>
      </c>
      <c r="P110" s="37">
        <v>2</v>
      </c>
      <c r="Q110" s="37">
        <v>2</v>
      </c>
      <c r="R110" s="26">
        <v>0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14</v>
      </c>
      <c r="AC110" s="26">
        <v>0</v>
      </c>
      <c r="AD110" s="26">
        <v>0</v>
      </c>
      <c r="AE110" s="26">
        <v>0</v>
      </c>
      <c r="AF110" s="35">
        <v>0</v>
      </c>
      <c r="AG110" s="35">
        <v>0</v>
      </c>
      <c r="AH110"/>
    </row>
    <row r="111" spans="1:34" ht="15.75">
      <c r="A111" t="s">
        <v>133</v>
      </c>
      <c r="B111" t="s">
        <v>117</v>
      </c>
      <c r="C111" t="s">
        <v>134</v>
      </c>
      <c r="E111">
        <v>44</v>
      </c>
      <c r="F111">
        <v>337</v>
      </c>
      <c r="G111" s="3">
        <f t="shared" si="6"/>
        <v>6.3825757575757577E-2</v>
      </c>
      <c r="H111" s="26">
        <v>28</v>
      </c>
      <c r="I111" s="3">
        <f t="shared" si="7"/>
        <v>1048.4444444444443</v>
      </c>
      <c r="J111" s="3">
        <f t="shared" si="8"/>
        <v>104.84444444444443</v>
      </c>
      <c r="K111" s="26"/>
      <c r="L111" s="4">
        <f t="shared" si="9"/>
        <v>86.496666666666655</v>
      </c>
      <c r="M111" s="26"/>
      <c r="N111" s="3">
        <f t="shared" si="10"/>
        <v>62.906666666666659</v>
      </c>
      <c r="O111" s="4">
        <f t="shared" si="11"/>
        <v>86.496666666666655</v>
      </c>
      <c r="P111" s="37">
        <v>3</v>
      </c>
      <c r="Q111" s="37">
        <v>3</v>
      </c>
      <c r="R111" s="26">
        <v>1</v>
      </c>
      <c r="S111" s="26">
        <v>1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150</v>
      </c>
      <c r="AB111" s="26">
        <v>14</v>
      </c>
      <c r="AC111" s="26">
        <v>0</v>
      </c>
      <c r="AD111" s="26">
        <v>0</v>
      </c>
      <c r="AE111" s="26">
        <v>0</v>
      </c>
      <c r="AF111" s="35">
        <v>0</v>
      </c>
      <c r="AG111" s="35">
        <v>0</v>
      </c>
      <c r="AH111"/>
    </row>
    <row r="112" spans="1:34" ht="15.75">
      <c r="B112" t="s">
        <v>135</v>
      </c>
      <c r="C112" t="s">
        <v>133</v>
      </c>
      <c r="E112">
        <v>44</v>
      </c>
      <c r="F112">
        <v>1773</v>
      </c>
      <c r="G112" s="3">
        <f t="shared" si="6"/>
        <v>0.33579545454545456</v>
      </c>
      <c r="H112" s="26">
        <v>28</v>
      </c>
      <c r="I112" s="3">
        <f t="shared" si="7"/>
        <v>5516</v>
      </c>
      <c r="J112" s="3">
        <f t="shared" si="8"/>
        <v>551.6</v>
      </c>
      <c r="K112" s="26"/>
      <c r="L112" s="4">
        <f t="shared" si="9"/>
        <v>455.07</v>
      </c>
      <c r="M112" s="26"/>
      <c r="N112" s="3">
        <f t="shared" si="10"/>
        <v>330.96</v>
      </c>
      <c r="O112" s="4">
        <f t="shared" si="11"/>
        <v>455.07</v>
      </c>
      <c r="P112" s="37">
        <v>7</v>
      </c>
      <c r="Q112" s="37">
        <v>7</v>
      </c>
      <c r="R112" s="26">
        <v>0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14</v>
      </c>
      <c r="AC112" s="26">
        <v>0</v>
      </c>
      <c r="AD112" s="26">
        <v>0</v>
      </c>
      <c r="AE112" s="26">
        <v>0</v>
      </c>
      <c r="AF112" s="35">
        <v>0</v>
      </c>
      <c r="AG112" s="35">
        <v>0</v>
      </c>
      <c r="AH112"/>
    </row>
    <row r="113" spans="1:34" ht="15.75">
      <c r="A113" s="24" t="s">
        <v>134</v>
      </c>
      <c r="B113" s="24" t="s">
        <v>133</v>
      </c>
      <c r="C113" s="24" t="s">
        <v>42</v>
      </c>
      <c r="D113" s="24"/>
      <c r="E113" s="24">
        <v>45</v>
      </c>
      <c r="F113" s="24">
        <v>314</v>
      </c>
      <c r="G113" s="3">
        <f t="shared" si="6"/>
        <v>5.9469696969696971E-2</v>
      </c>
      <c r="H113" s="26">
        <v>29</v>
      </c>
      <c r="I113" s="3">
        <f t="shared" si="7"/>
        <v>1011.7777777777778</v>
      </c>
      <c r="J113" s="3">
        <f t="shared" si="8"/>
        <v>101.17777777777779</v>
      </c>
      <c r="K113" s="26"/>
      <c r="L113" s="4">
        <f t="shared" si="9"/>
        <v>83.471666666666678</v>
      </c>
      <c r="M113" s="26"/>
      <c r="N113" s="3">
        <f t="shared" si="10"/>
        <v>60.706666666666671</v>
      </c>
      <c r="O113" s="4">
        <f t="shared" si="11"/>
        <v>83.471666666666678</v>
      </c>
      <c r="P113" s="37">
        <v>2</v>
      </c>
      <c r="Q113" s="37">
        <v>2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14</v>
      </c>
      <c r="AC113" s="26">
        <v>0</v>
      </c>
      <c r="AD113" s="26">
        <v>0</v>
      </c>
      <c r="AE113" s="26">
        <v>0</v>
      </c>
      <c r="AF113" s="35">
        <v>0</v>
      </c>
      <c r="AG113" s="35">
        <v>0</v>
      </c>
      <c r="AH113"/>
    </row>
    <row r="114" spans="1:34" ht="15.75">
      <c r="A114" s="25"/>
      <c r="B114" s="25"/>
      <c r="C114" s="25"/>
      <c r="D114" s="25"/>
      <c r="E114" s="25"/>
      <c r="F114" s="25"/>
      <c r="G114" s="3">
        <f t="shared" si="6"/>
        <v>0</v>
      </c>
      <c r="H114" s="26"/>
      <c r="I114" s="3">
        <f t="shared" si="7"/>
        <v>0</v>
      </c>
      <c r="J114" s="3">
        <f t="shared" si="8"/>
        <v>0</v>
      </c>
      <c r="K114" s="26"/>
      <c r="L114" s="4">
        <f t="shared" si="9"/>
        <v>0</v>
      </c>
      <c r="M114" s="26"/>
      <c r="N114" s="3">
        <f t="shared" si="10"/>
        <v>0</v>
      </c>
      <c r="O114" s="4">
        <f t="shared" si="11"/>
        <v>0</v>
      </c>
      <c r="P114" s="37"/>
      <c r="Q114" s="37"/>
      <c r="R114" s="26"/>
      <c r="S114" s="26">
        <v>0</v>
      </c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35"/>
      <c r="AG114" s="35"/>
      <c r="AH114"/>
    </row>
    <row r="115" spans="1:34" ht="15.75">
      <c r="A115" t="s">
        <v>136</v>
      </c>
      <c r="B115" t="s">
        <v>137</v>
      </c>
      <c r="C115" t="s">
        <v>138</v>
      </c>
      <c r="E115">
        <v>33</v>
      </c>
      <c r="F115" s="28">
        <v>554</v>
      </c>
      <c r="G115" s="3">
        <f t="shared" si="6"/>
        <v>0.10492424242424242</v>
      </c>
      <c r="H115" s="26">
        <v>32</v>
      </c>
      <c r="I115" s="3">
        <f t="shared" si="7"/>
        <v>1969.7777777777778</v>
      </c>
      <c r="J115" s="3">
        <f t="shared" si="8"/>
        <v>196.97777777777779</v>
      </c>
      <c r="K115" s="26"/>
      <c r="L115" s="4">
        <f t="shared" si="9"/>
        <v>162.50666666666666</v>
      </c>
      <c r="M115" s="26"/>
      <c r="N115" s="3">
        <f t="shared" si="10"/>
        <v>118.18666666666667</v>
      </c>
      <c r="O115" s="4">
        <f t="shared" si="11"/>
        <v>162.50666666666669</v>
      </c>
      <c r="P115" s="37">
        <v>4</v>
      </c>
      <c r="Q115" s="37">
        <v>4</v>
      </c>
      <c r="R115" s="26">
        <v>2</v>
      </c>
      <c r="S115" s="26">
        <v>2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34</v>
      </c>
      <c r="AC115" s="26">
        <v>0</v>
      </c>
      <c r="AD115" s="26">
        <v>0</v>
      </c>
      <c r="AE115" s="26">
        <v>0</v>
      </c>
      <c r="AF115" s="35">
        <v>0</v>
      </c>
      <c r="AG115" s="35">
        <v>0</v>
      </c>
      <c r="AH115"/>
    </row>
    <row r="116" spans="1:34" ht="15.75">
      <c r="A116" t="s">
        <v>138</v>
      </c>
      <c r="B116" t="s">
        <v>42</v>
      </c>
      <c r="C116" t="s">
        <v>136</v>
      </c>
      <c r="E116">
        <v>34</v>
      </c>
      <c r="F116" s="28">
        <v>406</v>
      </c>
      <c r="G116" s="3">
        <f t="shared" si="6"/>
        <v>7.6893939393939389E-2</v>
      </c>
      <c r="H116" s="26">
        <v>28</v>
      </c>
      <c r="I116" s="3">
        <f t="shared" si="7"/>
        <v>1263.1111111111111</v>
      </c>
      <c r="J116" s="3">
        <f t="shared" si="8"/>
        <v>126.31111111111112</v>
      </c>
      <c r="K116" s="26"/>
      <c r="L116" s="4">
        <f t="shared" si="9"/>
        <v>104.20666666666668</v>
      </c>
      <c r="M116" s="26"/>
      <c r="N116" s="3">
        <f t="shared" si="10"/>
        <v>75.786666666666662</v>
      </c>
      <c r="O116" s="4">
        <f t="shared" si="11"/>
        <v>104.20666666666666</v>
      </c>
      <c r="P116" s="37">
        <v>4</v>
      </c>
      <c r="Q116" s="37">
        <v>4</v>
      </c>
      <c r="R116" s="26">
        <v>2</v>
      </c>
      <c r="S116" s="26">
        <v>2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26">
        <v>0</v>
      </c>
      <c r="AD116" s="26">
        <v>0</v>
      </c>
      <c r="AE116" s="26">
        <v>0</v>
      </c>
      <c r="AF116" s="35">
        <v>0</v>
      </c>
      <c r="AG116" s="35">
        <v>0</v>
      </c>
      <c r="AH116"/>
    </row>
    <row r="117" spans="1:34" ht="15.75">
      <c r="A117" t="s">
        <v>139</v>
      </c>
      <c r="B117" t="s">
        <v>138</v>
      </c>
      <c r="C117" t="s">
        <v>42</v>
      </c>
      <c r="E117">
        <v>46</v>
      </c>
      <c r="F117" s="28">
        <v>509</v>
      </c>
      <c r="G117" s="3">
        <f t="shared" si="6"/>
        <v>9.6401515151515155E-2</v>
      </c>
      <c r="H117" s="26">
        <v>28</v>
      </c>
      <c r="I117" s="3">
        <f t="shared" si="7"/>
        <v>1583.5555555555557</v>
      </c>
      <c r="J117" s="3">
        <f t="shared" si="8"/>
        <v>158.35555555555558</v>
      </c>
      <c r="K117" s="26"/>
      <c r="L117" s="4">
        <f t="shared" si="9"/>
        <v>130.64333333333335</v>
      </c>
      <c r="M117" s="26"/>
      <c r="N117" s="3">
        <f t="shared" si="10"/>
        <v>95.013333333333335</v>
      </c>
      <c r="O117" s="4">
        <f t="shared" si="11"/>
        <v>130.64333333333335</v>
      </c>
      <c r="P117" s="37">
        <v>4</v>
      </c>
      <c r="Q117" s="37">
        <v>4</v>
      </c>
      <c r="R117" s="26">
        <v>2</v>
      </c>
      <c r="S117" s="26">
        <v>2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14</v>
      </c>
      <c r="AC117" s="26">
        <v>0</v>
      </c>
      <c r="AD117" s="26">
        <v>0</v>
      </c>
      <c r="AE117" s="26">
        <v>0</v>
      </c>
      <c r="AF117" s="35">
        <v>0</v>
      </c>
      <c r="AG117" s="35">
        <v>0</v>
      </c>
      <c r="AH117"/>
    </row>
    <row r="118" spans="1:34" ht="15.75">
      <c r="A118" s="25"/>
      <c r="B118" s="25"/>
      <c r="C118" s="25"/>
      <c r="D118" s="25"/>
      <c r="E118" s="25"/>
      <c r="F118" s="25"/>
      <c r="G118" s="3">
        <f t="shared" si="6"/>
        <v>0</v>
      </c>
      <c r="H118" s="26"/>
      <c r="I118" s="3">
        <f t="shared" si="7"/>
        <v>0</v>
      </c>
      <c r="J118" s="3">
        <f t="shared" si="8"/>
        <v>0</v>
      </c>
      <c r="K118" s="26"/>
      <c r="L118" s="4">
        <f t="shared" si="9"/>
        <v>0</v>
      </c>
      <c r="M118" s="26"/>
      <c r="N118" s="3">
        <f t="shared" si="10"/>
        <v>0</v>
      </c>
      <c r="O118" s="4">
        <f t="shared" si="11"/>
        <v>0</v>
      </c>
      <c r="P118" s="37"/>
      <c r="Q118" s="37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35"/>
      <c r="AG118" s="35"/>
      <c r="AH118"/>
    </row>
    <row r="119" spans="1:34" ht="15.75">
      <c r="A119" s="25"/>
      <c r="B119" s="25"/>
      <c r="C119" s="25"/>
      <c r="D119" s="25"/>
      <c r="E119" s="25"/>
      <c r="F119" s="25"/>
      <c r="G119" s="3">
        <f t="shared" si="6"/>
        <v>0</v>
      </c>
      <c r="H119" s="26"/>
      <c r="I119" s="3">
        <f t="shared" si="7"/>
        <v>0</v>
      </c>
      <c r="J119" s="3">
        <f t="shared" si="8"/>
        <v>0</v>
      </c>
      <c r="K119" s="26"/>
      <c r="L119" s="4">
        <f t="shared" si="9"/>
        <v>0</v>
      </c>
      <c r="M119" s="26"/>
      <c r="N119" s="3">
        <f t="shared" si="10"/>
        <v>0</v>
      </c>
      <c r="O119" s="4">
        <f t="shared" si="11"/>
        <v>0</v>
      </c>
      <c r="P119" s="37"/>
      <c r="Q119" s="37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35"/>
      <c r="AG119" s="35"/>
      <c r="AH119"/>
    </row>
    <row r="120" spans="1:34" ht="15.75">
      <c r="A120" t="s">
        <v>140</v>
      </c>
      <c r="B120" t="s">
        <v>141</v>
      </c>
      <c r="C120" t="s">
        <v>142</v>
      </c>
      <c r="E120">
        <v>31</v>
      </c>
      <c r="F120" s="28">
        <v>2016</v>
      </c>
      <c r="G120" s="3">
        <f t="shared" si="6"/>
        <v>0.38181818181818183</v>
      </c>
      <c r="H120" s="26">
        <v>30</v>
      </c>
      <c r="I120" s="3">
        <f t="shared" si="7"/>
        <v>6720</v>
      </c>
      <c r="J120" s="3">
        <f t="shared" si="8"/>
        <v>672</v>
      </c>
      <c r="K120" s="26"/>
      <c r="L120" s="4">
        <f t="shared" si="9"/>
        <v>554.4</v>
      </c>
      <c r="M120" s="26"/>
      <c r="N120" s="3">
        <f t="shared" si="10"/>
        <v>403.2</v>
      </c>
      <c r="O120" s="4">
        <f t="shared" si="11"/>
        <v>554.4</v>
      </c>
      <c r="P120" s="37">
        <v>6</v>
      </c>
      <c r="Q120" s="37">
        <v>6</v>
      </c>
      <c r="R120" s="26">
        <v>0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18</v>
      </c>
      <c r="AC120" s="26">
        <v>0</v>
      </c>
      <c r="AD120" s="26">
        <v>0</v>
      </c>
      <c r="AE120" s="26">
        <v>0</v>
      </c>
      <c r="AF120" s="35">
        <v>0</v>
      </c>
      <c r="AG120" s="35">
        <v>0</v>
      </c>
      <c r="AH120"/>
    </row>
    <row r="121" spans="1:34" ht="15.75">
      <c r="A121" s="25"/>
      <c r="B121" s="25"/>
      <c r="C121" s="25"/>
      <c r="D121" s="25"/>
      <c r="E121" s="25"/>
      <c r="F121" s="25"/>
      <c r="G121" s="3">
        <f t="shared" si="6"/>
        <v>0</v>
      </c>
      <c r="H121" s="26"/>
      <c r="I121" s="3">
        <f t="shared" si="7"/>
        <v>0</v>
      </c>
      <c r="J121" s="3">
        <f t="shared" si="8"/>
        <v>0</v>
      </c>
      <c r="K121" s="26"/>
      <c r="L121" s="4">
        <f t="shared" si="9"/>
        <v>0</v>
      </c>
      <c r="M121" s="26"/>
      <c r="N121" s="3">
        <f t="shared" si="10"/>
        <v>0</v>
      </c>
      <c r="O121" s="4">
        <f t="shared" si="11"/>
        <v>0</v>
      </c>
      <c r="P121" s="37"/>
      <c r="Q121" s="37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35"/>
      <c r="AG121" s="35"/>
      <c r="AH121"/>
    </row>
    <row r="122" spans="1:34" ht="15.75">
      <c r="A122" t="s">
        <v>143</v>
      </c>
      <c r="B122" t="s">
        <v>144</v>
      </c>
      <c r="C122" t="s">
        <v>42</v>
      </c>
      <c r="E122">
        <v>33</v>
      </c>
      <c r="F122" s="28">
        <v>731</v>
      </c>
      <c r="G122" s="3">
        <f t="shared" si="6"/>
        <v>0.13844696969696971</v>
      </c>
      <c r="H122" s="26">
        <v>28</v>
      </c>
      <c r="I122" s="3">
        <f t="shared" si="7"/>
        <v>2274.2222222222222</v>
      </c>
      <c r="J122" s="3">
        <f t="shared" si="8"/>
        <v>227.42222222222222</v>
      </c>
      <c r="K122" s="26"/>
      <c r="L122" s="4">
        <f t="shared" si="9"/>
        <v>187.62333333333333</v>
      </c>
      <c r="M122" s="26"/>
      <c r="N122" s="3">
        <f t="shared" si="10"/>
        <v>136.45333333333332</v>
      </c>
      <c r="O122" s="4">
        <f t="shared" si="11"/>
        <v>187.62333333333333</v>
      </c>
      <c r="P122" s="37">
        <v>0</v>
      </c>
      <c r="Q122" s="37">
        <v>0</v>
      </c>
      <c r="R122" s="26">
        <v>1</v>
      </c>
      <c r="S122" s="26">
        <v>1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16</v>
      </c>
      <c r="AC122" s="26">
        <v>0</v>
      </c>
      <c r="AD122" s="26">
        <v>0</v>
      </c>
      <c r="AE122" s="26">
        <v>0</v>
      </c>
      <c r="AF122" s="35">
        <v>0</v>
      </c>
      <c r="AG122" s="35">
        <v>0</v>
      </c>
      <c r="AH122"/>
    </row>
    <row r="123" spans="1:34" ht="15.75">
      <c r="A123" s="25"/>
      <c r="B123" s="25"/>
      <c r="C123" s="25"/>
      <c r="D123" s="25"/>
      <c r="E123" s="30"/>
      <c r="F123" s="25"/>
      <c r="G123" s="3">
        <f t="shared" si="6"/>
        <v>0</v>
      </c>
      <c r="H123" s="26"/>
      <c r="I123" s="3">
        <f t="shared" si="7"/>
        <v>0</v>
      </c>
      <c r="J123" s="3">
        <f t="shared" si="8"/>
        <v>0</v>
      </c>
      <c r="K123" s="26"/>
      <c r="L123" s="4">
        <f t="shared" si="9"/>
        <v>0</v>
      </c>
      <c r="M123" s="26"/>
      <c r="N123" s="3">
        <f t="shared" si="10"/>
        <v>0</v>
      </c>
      <c r="O123" s="4">
        <f t="shared" si="11"/>
        <v>0</v>
      </c>
      <c r="P123" s="37"/>
      <c r="Q123" s="37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35"/>
      <c r="AG123" s="35"/>
      <c r="AH123"/>
    </row>
    <row r="124" spans="1:34" ht="15.75">
      <c r="A124" t="s">
        <v>145</v>
      </c>
      <c r="B124" t="s">
        <v>146</v>
      </c>
      <c r="C124" t="s">
        <v>147</v>
      </c>
      <c r="E124">
        <v>43</v>
      </c>
      <c r="F124">
        <v>549</v>
      </c>
      <c r="G124" s="3">
        <f t="shared" si="6"/>
        <v>0.10397727272727272</v>
      </c>
      <c r="H124" s="26">
        <v>28</v>
      </c>
      <c r="I124" s="3">
        <f t="shared" si="7"/>
        <v>1708</v>
      </c>
      <c r="J124" s="3">
        <f t="shared" si="8"/>
        <v>170.8</v>
      </c>
      <c r="K124" s="26"/>
      <c r="L124" s="4">
        <f t="shared" si="9"/>
        <v>140.91</v>
      </c>
      <c r="M124" s="26"/>
      <c r="N124" s="3">
        <f t="shared" si="10"/>
        <v>102.47999999999999</v>
      </c>
      <c r="O124" s="4">
        <f t="shared" si="11"/>
        <v>140.91</v>
      </c>
      <c r="P124" s="37">
        <v>0</v>
      </c>
      <c r="Q124" s="37">
        <v>0</v>
      </c>
      <c r="R124" s="26">
        <v>1</v>
      </c>
      <c r="S124" s="26">
        <v>1</v>
      </c>
      <c r="T124" s="26">
        <v>400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16</v>
      </c>
      <c r="AC124" s="26">
        <v>0</v>
      </c>
      <c r="AD124" s="26">
        <v>0</v>
      </c>
      <c r="AE124" s="26">
        <v>0</v>
      </c>
      <c r="AF124" s="35">
        <v>0</v>
      </c>
      <c r="AG124" s="35">
        <v>0</v>
      </c>
      <c r="AH124"/>
    </row>
    <row r="125" spans="1:34" ht="15.75">
      <c r="A125" t="s">
        <v>147</v>
      </c>
      <c r="B125" t="s">
        <v>148</v>
      </c>
      <c r="C125" s="25" t="s">
        <v>148</v>
      </c>
      <c r="D125" s="25"/>
      <c r="E125">
        <v>32</v>
      </c>
      <c r="F125">
        <v>1103</v>
      </c>
      <c r="G125" s="3">
        <f t="shared" si="6"/>
        <v>0.20890151515151514</v>
      </c>
      <c r="H125" s="26">
        <v>28</v>
      </c>
      <c r="I125" s="3">
        <f t="shared" si="7"/>
        <v>3431.5555555555557</v>
      </c>
      <c r="J125" s="3">
        <f t="shared" si="8"/>
        <v>343.15555555555557</v>
      </c>
      <c r="K125" s="26"/>
      <c r="L125" s="4">
        <f t="shared" si="9"/>
        <v>283.1033333333333</v>
      </c>
      <c r="M125" s="26"/>
      <c r="N125" s="3">
        <f t="shared" si="10"/>
        <v>205.89333333333335</v>
      </c>
      <c r="O125" s="4">
        <f t="shared" si="11"/>
        <v>283.10333333333335</v>
      </c>
      <c r="P125" s="37">
        <v>0</v>
      </c>
      <c r="Q125" s="37">
        <v>0</v>
      </c>
      <c r="R125" s="26">
        <v>0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14</v>
      </c>
      <c r="AC125" s="26">
        <v>0</v>
      </c>
      <c r="AD125" s="26">
        <v>0</v>
      </c>
      <c r="AE125" s="26">
        <v>0</v>
      </c>
      <c r="AF125" s="35">
        <v>0</v>
      </c>
      <c r="AG125" s="35">
        <v>0</v>
      </c>
      <c r="AH125"/>
    </row>
    <row r="126" spans="1:34" ht="15.75">
      <c r="C126" s="25"/>
      <c r="D126" s="25"/>
      <c r="G126" s="3">
        <f>F126/5280</f>
        <v>0</v>
      </c>
      <c r="H126" s="26"/>
      <c r="I126" s="3">
        <f>((F126*H126)/9)</f>
        <v>0</v>
      </c>
      <c r="J126" s="3">
        <f>I126*0.1</f>
        <v>0</v>
      </c>
      <c r="K126" s="26"/>
      <c r="L126" s="4">
        <f>(165*I126)/2000</f>
        <v>0</v>
      </c>
      <c r="M126" s="26"/>
      <c r="N126" s="3">
        <f>I126*0.06</f>
        <v>0</v>
      </c>
      <c r="O126" s="4">
        <f>I126*0.0825</f>
        <v>0</v>
      </c>
      <c r="P126" s="37">
        <v>0</v>
      </c>
      <c r="Q126" s="37">
        <v>0</v>
      </c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35"/>
      <c r="AG126" s="35"/>
      <c r="AH126" s="35"/>
    </row>
    <row r="127" spans="1:34" ht="15.75">
      <c r="B127" t="s">
        <v>148</v>
      </c>
      <c r="C127" t="s">
        <v>149</v>
      </c>
      <c r="E127">
        <v>68</v>
      </c>
      <c r="F127">
        <v>490</v>
      </c>
      <c r="G127" s="3">
        <f t="shared" si="6"/>
        <v>9.2803030303030304E-2</v>
      </c>
      <c r="H127" s="26">
        <v>28</v>
      </c>
      <c r="I127" s="3">
        <f t="shared" si="7"/>
        <v>1524.4444444444443</v>
      </c>
      <c r="J127" s="3">
        <f t="shared" si="8"/>
        <v>152.44444444444443</v>
      </c>
      <c r="K127" s="26"/>
      <c r="L127" s="4">
        <f t="shared" si="9"/>
        <v>125.76666666666665</v>
      </c>
      <c r="M127" s="26"/>
      <c r="N127" s="3">
        <f t="shared" si="10"/>
        <v>91.466666666666654</v>
      </c>
      <c r="O127" s="4">
        <f t="shared" si="11"/>
        <v>125.76666666666667</v>
      </c>
      <c r="P127" s="37"/>
      <c r="Q127" s="37"/>
      <c r="R127" s="37">
        <v>1</v>
      </c>
      <c r="S127" s="26">
        <v>1</v>
      </c>
      <c r="T127" s="26">
        <v>1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16</v>
      </c>
      <c r="AD127" s="26">
        <v>0</v>
      </c>
      <c r="AE127" s="26">
        <v>0</v>
      </c>
      <c r="AF127" s="26">
        <v>0</v>
      </c>
      <c r="AG127" s="35">
        <v>0</v>
      </c>
      <c r="AH127" s="35"/>
    </row>
    <row r="128" spans="1:34" ht="15.75">
      <c r="A128" s="26"/>
      <c r="B128" s="26"/>
      <c r="C128" s="26"/>
      <c r="D128" s="26"/>
      <c r="E128" s="26"/>
      <c r="F128" s="29"/>
      <c r="G128" s="35"/>
      <c r="H128" s="26"/>
      <c r="I128" s="35"/>
      <c r="J128" s="35"/>
      <c r="K128" s="26"/>
      <c r="L128" s="36"/>
      <c r="M128" s="26"/>
      <c r="N128" s="35"/>
      <c r="O128" s="36"/>
      <c r="P128" s="37"/>
      <c r="Q128" s="37"/>
      <c r="R128" s="37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35"/>
      <c r="AH128" s="35"/>
    </row>
    <row r="129" spans="1:34" ht="15.75">
      <c r="A129" s="26"/>
      <c r="B129" s="26"/>
      <c r="C129" s="26"/>
      <c r="D129" s="26"/>
      <c r="E129" s="26"/>
      <c r="F129" s="29"/>
      <c r="G129" s="35">
        <f>SUM(G5:G128)</f>
        <v>13.203598484848479</v>
      </c>
      <c r="H129" s="26"/>
      <c r="I129" s="35">
        <f>SUM(I5:I128)</f>
        <v>222629.66666666674</v>
      </c>
      <c r="J129" s="35">
        <f>SUM(J5:J128)</f>
        <v>22262.96666666666</v>
      </c>
      <c r="K129" s="26"/>
      <c r="L129" s="36">
        <f>SUM(L5:L128)</f>
        <v>18366.947499999995</v>
      </c>
      <c r="M129" s="26"/>
      <c r="N129" s="35">
        <f>SUM(N5:N128)</f>
        <v>13357.779999999993</v>
      </c>
      <c r="O129" s="36">
        <f>SUM(O5:O128)</f>
        <v>18366.947499999998</v>
      </c>
      <c r="P129" s="37">
        <f t="shared" ref="P129:AG129" si="12">SUM(P5:P127)</f>
        <v>323</v>
      </c>
      <c r="Q129" s="37">
        <f t="shared" si="12"/>
        <v>323</v>
      </c>
      <c r="R129" s="37">
        <f t="shared" si="12"/>
        <v>189</v>
      </c>
      <c r="S129" s="26">
        <f t="shared" si="12"/>
        <v>189</v>
      </c>
      <c r="T129" s="38">
        <f t="shared" si="12"/>
        <v>11351</v>
      </c>
      <c r="U129" s="26">
        <f t="shared" si="12"/>
        <v>0</v>
      </c>
      <c r="V129" s="26">
        <f t="shared" si="12"/>
        <v>0</v>
      </c>
      <c r="W129" s="26">
        <f t="shared" si="12"/>
        <v>0</v>
      </c>
      <c r="X129" s="26">
        <f t="shared" si="12"/>
        <v>0</v>
      </c>
      <c r="Y129" s="26">
        <f t="shared" si="12"/>
        <v>0</v>
      </c>
      <c r="Z129" s="26">
        <f t="shared" si="12"/>
        <v>0</v>
      </c>
      <c r="AA129" s="26">
        <f t="shared" si="12"/>
        <v>850</v>
      </c>
      <c r="AB129" s="26">
        <f t="shared" si="12"/>
        <v>1392</v>
      </c>
      <c r="AC129" s="26">
        <f t="shared" si="12"/>
        <v>16</v>
      </c>
      <c r="AD129" s="26">
        <f t="shared" si="12"/>
        <v>0</v>
      </c>
      <c r="AE129" s="26">
        <f t="shared" si="12"/>
        <v>0</v>
      </c>
      <c r="AF129" s="35">
        <f t="shared" si="12"/>
        <v>0</v>
      </c>
      <c r="AG129" s="35">
        <f t="shared" si="12"/>
        <v>7.0000000000000007E-2</v>
      </c>
      <c r="AH129" s="35"/>
    </row>
    <row r="130" spans="1:34" ht="15.75">
      <c r="A130" s="26"/>
      <c r="B130" s="26"/>
      <c r="C130" s="26"/>
      <c r="D130" s="26"/>
      <c r="E130" s="26"/>
      <c r="F130" s="26"/>
      <c r="G130" s="35"/>
      <c r="H130" s="26"/>
      <c r="I130" s="35"/>
      <c r="J130" s="35"/>
      <c r="K130" s="26"/>
      <c r="L130" s="36"/>
      <c r="M130" s="26"/>
      <c r="N130" s="35"/>
      <c r="O130" s="36"/>
      <c r="P130" s="37"/>
      <c r="Q130" s="37"/>
      <c r="R130" s="26"/>
      <c r="S130" s="26"/>
      <c r="T130" s="26"/>
      <c r="U130" s="38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35"/>
      <c r="AH130" s="39"/>
    </row>
    <row r="131" spans="1:34" ht="15.75">
      <c r="G131" s="35"/>
      <c r="H131" s="26"/>
      <c r="I131" s="35"/>
      <c r="J131" s="35"/>
      <c r="K131" s="26"/>
      <c r="L131" s="36"/>
      <c r="M131" s="26"/>
      <c r="N131" s="35"/>
      <c r="O131" s="36"/>
      <c r="P131" s="37"/>
      <c r="Q131" s="37"/>
      <c r="R131" s="26"/>
      <c r="S131" s="26"/>
      <c r="T131" s="26"/>
      <c r="U131" s="38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35"/>
      <c r="AH131" s="39"/>
    </row>
    <row r="132" spans="1:34" ht="24.95" customHeight="1">
      <c r="A132" s="34" t="s">
        <v>61</v>
      </c>
      <c r="B132" s="34" t="s">
        <v>62</v>
      </c>
      <c r="C132" s="34" t="s">
        <v>63</v>
      </c>
      <c r="D132" s="34" t="s">
        <v>64</v>
      </c>
      <c r="E132" s="34" t="s">
        <v>65</v>
      </c>
      <c r="G132" s="35"/>
      <c r="H132" s="26"/>
      <c r="I132" s="35"/>
      <c r="J132" s="35"/>
      <c r="K132" s="26"/>
      <c r="L132" s="36"/>
      <c r="M132" s="26"/>
      <c r="N132" s="35"/>
      <c r="O132" s="36"/>
      <c r="P132" s="37"/>
      <c r="Q132" s="37"/>
      <c r="R132" s="26"/>
      <c r="S132" s="26"/>
      <c r="T132" s="26"/>
      <c r="U132" s="38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35"/>
      <c r="AH132" s="15"/>
    </row>
    <row r="133" spans="1:34" ht="24.95" customHeight="1">
      <c r="A133" s="6" t="s">
        <v>23</v>
      </c>
      <c r="B133" s="7" t="s">
        <v>24</v>
      </c>
      <c r="C133" s="8">
        <v>18366.900000000001</v>
      </c>
      <c r="D133" s="8"/>
      <c r="E133" s="2"/>
      <c r="P133" s="23"/>
      <c r="Q133" s="23"/>
      <c r="AH133" s="15"/>
    </row>
    <row r="134" spans="1:34" ht="24.95" customHeight="1">
      <c r="A134" s="6" t="s">
        <v>25</v>
      </c>
      <c r="B134" s="7" t="s">
        <v>26</v>
      </c>
      <c r="C134" s="32">
        <v>13357.78</v>
      </c>
      <c r="D134" s="6"/>
      <c r="E134" s="2"/>
      <c r="P134" s="23"/>
      <c r="Q134" s="23"/>
      <c r="AH134" s="15"/>
    </row>
    <row r="135" spans="1:34" ht="24.95" customHeight="1">
      <c r="A135" s="6" t="s">
        <v>27</v>
      </c>
      <c r="B135" s="7" t="s">
        <v>28</v>
      </c>
      <c r="C135" s="32">
        <v>22262.97</v>
      </c>
      <c r="D135" s="6"/>
      <c r="E135" s="2"/>
      <c r="P135" s="23"/>
      <c r="Q135" s="23"/>
      <c r="AH135" s="15"/>
    </row>
    <row r="136" spans="1:34" ht="24.95" customHeight="1">
      <c r="A136" s="6" t="s">
        <v>29</v>
      </c>
      <c r="B136" s="9" t="s">
        <v>24</v>
      </c>
      <c r="C136" s="8">
        <v>18366.900000000001</v>
      </c>
      <c r="D136" s="8"/>
      <c r="E136" s="2"/>
      <c r="P136" s="23"/>
      <c r="Q136" s="23"/>
      <c r="AH136" s="15"/>
    </row>
    <row r="137" spans="1:34" ht="41.25" customHeight="1">
      <c r="A137" s="6" t="s">
        <v>30</v>
      </c>
      <c r="B137" s="9" t="s">
        <v>24</v>
      </c>
      <c r="C137" s="2">
        <v>0</v>
      </c>
      <c r="D137" s="2"/>
      <c r="E137" s="2"/>
      <c r="P137" s="23"/>
      <c r="Q137" s="23"/>
      <c r="AH137" s="15"/>
    </row>
    <row r="138" spans="1:34" ht="27.75" customHeight="1">
      <c r="A138" s="10" t="s">
        <v>60</v>
      </c>
      <c r="B138" s="7" t="s">
        <v>31</v>
      </c>
      <c r="C138" s="6">
        <v>323</v>
      </c>
      <c r="D138" s="6"/>
      <c r="E138" s="2"/>
      <c r="P138" s="23"/>
      <c r="Q138" s="23"/>
      <c r="AH138" s="15"/>
    </row>
    <row r="139" spans="1:34" ht="24.95" customHeight="1">
      <c r="A139" s="10" t="s">
        <v>57</v>
      </c>
      <c r="B139" s="7" t="s">
        <v>31</v>
      </c>
      <c r="C139" s="6">
        <v>189</v>
      </c>
      <c r="D139" s="6"/>
      <c r="E139" s="2"/>
      <c r="P139" s="23"/>
      <c r="Q139" s="23"/>
      <c r="AH139" s="15"/>
    </row>
    <row r="140" spans="1:34" ht="24.95" customHeight="1">
      <c r="A140" s="6" t="s">
        <v>56</v>
      </c>
      <c r="B140" s="7" t="s">
        <v>31</v>
      </c>
      <c r="C140" s="6">
        <v>323</v>
      </c>
      <c r="D140" s="6"/>
      <c r="E140" s="2"/>
      <c r="P140" s="23"/>
      <c r="Q140" s="23"/>
      <c r="AH140" s="15"/>
    </row>
    <row r="141" spans="1:34" ht="24.95" customHeight="1">
      <c r="A141" s="6" t="s">
        <v>55</v>
      </c>
      <c r="B141" s="9" t="s">
        <v>31</v>
      </c>
      <c r="C141" s="6">
        <v>189</v>
      </c>
      <c r="D141" s="6"/>
      <c r="E141" s="2"/>
      <c r="P141" s="23"/>
      <c r="Q141" s="23"/>
      <c r="AH141" s="15"/>
    </row>
    <row r="142" spans="1:34" ht="46.5" customHeight="1">
      <c r="A142" s="6" t="s">
        <v>32</v>
      </c>
      <c r="B142" s="9" t="s">
        <v>31</v>
      </c>
      <c r="C142" s="6">
        <v>0</v>
      </c>
      <c r="D142" s="6"/>
      <c r="E142" s="2"/>
      <c r="P142" s="23"/>
      <c r="Q142" s="23"/>
      <c r="AH142" s="15"/>
    </row>
    <row r="143" spans="1:34" ht="24.95" customHeight="1">
      <c r="A143" s="11" t="s">
        <v>33</v>
      </c>
      <c r="B143" s="9" t="s">
        <v>34</v>
      </c>
      <c r="C143" s="33">
        <v>11351</v>
      </c>
      <c r="D143" s="6"/>
      <c r="E143" s="2"/>
      <c r="P143" s="23"/>
      <c r="Q143" s="23"/>
      <c r="AH143" s="15"/>
    </row>
    <row r="144" spans="1:34" ht="24.95" customHeight="1">
      <c r="A144" s="6" t="s">
        <v>35</v>
      </c>
      <c r="B144" s="9" t="s">
        <v>31</v>
      </c>
      <c r="C144" s="6">
        <v>0</v>
      </c>
      <c r="D144" s="6"/>
      <c r="E144" s="6"/>
      <c r="P144" s="23"/>
      <c r="Q144" s="23"/>
      <c r="AH144" s="15"/>
    </row>
    <row r="145" spans="1:34" ht="24.95" customHeight="1">
      <c r="A145" s="6" t="s">
        <v>36</v>
      </c>
      <c r="B145" s="9" t="s">
        <v>31</v>
      </c>
      <c r="C145" s="6">
        <v>0</v>
      </c>
      <c r="D145" s="6"/>
      <c r="E145" s="6"/>
      <c r="P145" s="23"/>
      <c r="Q145" s="23"/>
      <c r="AH145" s="15"/>
    </row>
    <row r="146" spans="1:34" ht="24.95" customHeight="1">
      <c r="A146" s="6" t="s">
        <v>50</v>
      </c>
      <c r="B146" s="9" t="s">
        <v>31</v>
      </c>
      <c r="C146" s="6">
        <v>0</v>
      </c>
      <c r="D146" s="6"/>
      <c r="E146" s="2"/>
      <c r="P146" s="23"/>
      <c r="Q146" s="23"/>
      <c r="AH146" s="15"/>
    </row>
    <row r="147" spans="1:34" ht="24.95" customHeight="1">
      <c r="A147" s="6" t="s">
        <v>52</v>
      </c>
      <c r="B147" s="9" t="s">
        <v>31</v>
      </c>
      <c r="C147" s="6">
        <v>0</v>
      </c>
      <c r="D147" s="6"/>
      <c r="E147" s="2"/>
      <c r="P147" s="23"/>
      <c r="Q147" s="23"/>
      <c r="AH147" s="15"/>
    </row>
    <row r="148" spans="1:34" ht="24.95" customHeight="1">
      <c r="A148" s="6" t="s">
        <v>37</v>
      </c>
      <c r="B148" s="9" t="s">
        <v>34</v>
      </c>
      <c r="C148" s="6">
        <v>850</v>
      </c>
      <c r="D148" s="6"/>
      <c r="E148" s="2"/>
      <c r="P148" s="23"/>
      <c r="Q148" s="23"/>
      <c r="AH148" s="15"/>
    </row>
    <row r="149" spans="1:34" ht="24.95" customHeight="1">
      <c r="A149" s="6" t="s">
        <v>38</v>
      </c>
      <c r="B149" s="9" t="s">
        <v>34</v>
      </c>
      <c r="C149" s="41">
        <v>1392</v>
      </c>
      <c r="D149" s="6"/>
      <c r="E149" s="2"/>
      <c r="P149" s="23"/>
      <c r="Q149" s="23"/>
      <c r="AH149" s="15"/>
    </row>
    <row r="150" spans="1:34" ht="24.95" customHeight="1">
      <c r="A150" s="6" t="s">
        <v>39</v>
      </c>
      <c r="B150" s="9" t="s">
        <v>31</v>
      </c>
      <c r="C150" s="6">
        <v>16</v>
      </c>
      <c r="D150" s="6"/>
      <c r="E150" s="2"/>
      <c r="P150" s="23"/>
      <c r="Q150" s="23"/>
      <c r="AH150" s="15"/>
    </row>
    <row r="151" spans="1:34" ht="24.95" customHeight="1">
      <c r="A151" s="6" t="s">
        <v>47</v>
      </c>
      <c r="B151" s="9" t="s">
        <v>34</v>
      </c>
      <c r="C151" s="33">
        <v>0</v>
      </c>
      <c r="D151" s="6"/>
      <c r="E151" s="2"/>
      <c r="P151" s="23"/>
      <c r="Q151" s="23"/>
      <c r="AH151" s="15"/>
    </row>
    <row r="152" spans="1:34" ht="24.95" customHeight="1">
      <c r="A152" s="6" t="s">
        <v>46</v>
      </c>
      <c r="B152" s="9" t="s">
        <v>54</v>
      </c>
      <c r="C152" s="6">
        <v>0</v>
      </c>
      <c r="D152" s="6"/>
      <c r="E152" s="6"/>
      <c r="P152" s="23"/>
      <c r="Q152" s="23"/>
      <c r="AH152" s="15"/>
    </row>
    <row r="153" spans="1:34" ht="24.95" customHeight="1">
      <c r="A153" s="6" t="s">
        <v>40</v>
      </c>
      <c r="B153" s="9" t="s">
        <v>48</v>
      </c>
      <c r="C153" s="6">
        <v>0</v>
      </c>
      <c r="D153" s="6"/>
      <c r="E153" s="2"/>
      <c r="P153" s="23"/>
      <c r="Q153" s="23"/>
      <c r="AH153" s="15"/>
    </row>
    <row r="154" spans="1:34" ht="15.75">
      <c r="A154" s="6" t="s">
        <v>41</v>
      </c>
      <c r="B154" s="9" t="s">
        <v>48</v>
      </c>
      <c r="C154" s="6">
        <v>7.0000000000000007E-2</v>
      </c>
      <c r="D154" s="6"/>
      <c r="E154" s="2"/>
      <c r="P154" s="23"/>
      <c r="Q154" s="23"/>
      <c r="AH154" s="15"/>
    </row>
    <row r="155" spans="1:34" ht="15.75">
      <c r="D155" s="2"/>
      <c r="E155" s="2"/>
      <c r="P155" s="23"/>
      <c r="Q155" s="23"/>
      <c r="AH155" s="15"/>
    </row>
    <row r="156" spans="1:34" ht="15.75">
      <c r="D156" s="2" t="s">
        <v>66</v>
      </c>
      <c r="E156" s="2"/>
      <c r="P156" s="23"/>
      <c r="Q156" s="23"/>
      <c r="AH156" s="15"/>
    </row>
    <row r="157" spans="1:34" ht="15.75">
      <c r="P157" s="23"/>
      <c r="Q157" s="23"/>
      <c r="AH157" s="15"/>
    </row>
    <row r="158" spans="1:34" ht="15.75">
      <c r="A158" s="12" t="s">
        <v>0</v>
      </c>
      <c r="B158" s="12" t="s">
        <v>20</v>
      </c>
      <c r="C158" s="12" t="s">
        <v>21</v>
      </c>
      <c r="D158" s="12" t="s">
        <v>1</v>
      </c>
      <c r="P158" s="23"/>
      <c r="Q158" s="23"/>
      <c r="AH158" s="15"/>
    </row>
    <row r="159" spans="1:34" ht="15.75">
      <c r="A159" s="26"/>
      <c r="B159" s="26"/>
      <c r="C159" s="26"/>
      <c r="D159" s="35"/>
      <c r="P159" s="23"/>
      <c r="Q159" s="23"/>
      <c r="AH159" s="15"/>
    </row>
    <row r="160" spans="1:34" ht="15.75">
      <c r="A160" t="s">
        <v>68</v>
      </c>
      <c r="B160" t="s">
        <v>69</v>
      </c>
      <c r="C160" t="s">
        <v>70</v>
      </c>
      <c r="D160" s="3">
        <v>0.10321969696969698</v>
      </c>
      <c r="P160" s="23"/>
      <c r="Q160" s="23"/>
      <c r="AH160" s="15"/>
    </row>
    <row r="161" spans="1:34" ht="15.75">
      <c r="A161" t="s">
        <v>70</v>
      </c>
      <c r="B161" t="s">
        <v>68</v>
      </c>
      <c r="C161" t="s">
        <v>71</v>
      </c>
      <c r="D161" s="3">
        <v>0.25473484848484851</v>
      </c>
      <c r="P161" s="23"/>
      <c r="Q161" s="23"/>
      <c r="AH161" s="15"/>
    </row>
    <row r="162" spans="1:34" ht="15.75">
      <c r="B162" t="s">
        <v>71</v>
      </c>
      <c r="C162" t="s">
        <v>72</v>
      </c>
      <c r="D162" s="3">
        <v>0.52102272727272725</v>
      </c>
      <c r="P162" s="23"/>
      <c r="Q162" s="23"/>
      <c r="AH162" s="15"/>
    </row>
    <row r="163" spans="1:34" ht="15.75">
      <c r="B163" t="s">
        <v>72</v>
      </c>
      <c r="C163" t="s">
        <v>73</v>
      </c>
      <c r="D163" s="3">
        <v>8.4280303030303025E-2</v>
      </c>
      <c r="P163" s="23"/>
      <c r="Q163" s="23"/>
      <c r="AH163" s="15"/>
    </row>
    <row r="164" spans="1:34" ht="15.75">
      <c r="B164" t="s">
        <v>73</v>
      </c>
      <c r="C164" t="s">
        <v>68</v>
      </c>
      <c r="D164" s="3">
        <v>8.3333333333333329E-2</v>
      </c>
      <c r="P164" s="23"/>
      <c r="Q164" s="23"/>
      <c r="AH164" s="15"/>
    </row>
    <row r="165" spans="1:34" ht="15.75">
      <c r="A165" t="s">
        <v>71</v>
      </c>
      <c r="B165" t="s">
        <v>70</v>
      </c>
      <c r="C165" t="s">
        <v>42</v>
      </c>
      <c r="D165" s="3">
        <v>4.3181818181818182E-2</v>
      </c>
      <c r="P165" s="23"/>
      <c r="Q165" s="23"/>
      <c r="AH165" s="15"/>
    </row>
    <row r="166" spans="1:34" ht="15.75">
      <c r="A166" t="s">
        <v>72</v>
      </c>
      <c r="B166" t="s">
        <v>70</v>
      </c>
      <c r="C166" t="s">
        <v>74</v>
      </c>
      <c r="D166" s="3">
        <v>0.16761363636363635</v>
      </c>
      <c r="P166" s="23"/>
      <c r="Q166" s="23"/>
      <c r="AH166" s="15"/>
    </row>
    <row r="167" spans="1:34" ht="15.75">
      <c r="B167" t="s">
        <v>74</v>
      </c>
      <c r="C167" t="s">
        <v>75</v>
      </c>
      <c r="D167" s="3">
        <v>8.6742424242424246E-2</v>
      </c>
      <c r="P167" s="23"/>
      <c r="Q167" s="23"/>
      <c r="AH167" s="15"/>
    </row>
    <row r="168" spans="1:34" ht="15.75">
      <c r="B168" t="s">
        <v>75</v>
      </c>
      <c r="C168" t="s">
        <v>76</v>
      </c>
      <c r="D168" s="3">
        <v>8.9583333333333334E-2</v>
      </c>
      <c r="P168" s="23"/>
      <c r="Q168" s="23"/>
      <c r="AH168" s="15"/>
    </row>
    <row r="169" spans="1:34" ht="15.75">
      <c r="B169" t="s">
        <v>76</v>
      </c>
      <c r="C169" t="s">
        <v>77</v>
      </c>
      <c r="D169" s="3">
        <v>6.7992424242424243E-2</v>
      </c>
      <c r="P169" s="23"/>
      <c r="Q169" s="23"/>
      <c r="AH169" s="15"/>
    </row>
    <row r="170" spans="1:34" ht="15.75">
      <c r="A170" t="s">
        <v>75</v>
      </c>
      <c r="B170" t="s">
        <v>72</v>
      </c>
      <c r="C170" t="s">
        <v>42</v>
      </c>
      <c r="D170" s="3">
        <v>6.1363636363636363E-2</v>
      </c>
      <c r="P170" s="23"/>
      <c r="Q170" s="23"/>
      <c r="AH170" s="15"/>
    </row>
    <row r="171" spans="1:34" ht="15.75">
      <c r="A171" t="s">
        <v>76</v>
      </c>
      <c r="B171" t="s">
        <v>72</v>
      </c>
      <c r="C171" t="s">
        <v>42</v>
      </c>
      <c r="D171" s="3">
        <v>0.13352272727272727</v>
      </c>
      <c r="P171" s="23"/>
      <c r="Q171" s="23"/>
      <c r="AH171" s="15"/>
    </row>
    <row r="172" spans="1:34" ht="15.75">
      <c r="A172" t="s">
        <v>77</v>
      </c>
      <c r="B172" t="s">
        <v>72</v>
      </c>
      <c r="C172" t="s">
        <v>78</v>
      </c>
      <c r="D172" s="3">
        <v>0.21306818181818182</v>
      </c>
      <c r="P172" s="23"/>
      <c r="Q172" s="23"/>
      <c r="AH172" s="15"/>
    </row>
    <row r="173" spans="1:34" ht="15.75">
      <c r="B173" t="s">
        <v>78</v>
      </c>
      <c r="C173" t="s">
        <v>79</v>
      </c>
      <c r="D173" s="3">
        <v>0.12784090909090909</v>
      </c>
      <c r="P173" s="23"/>
      <c r="Q173" s="23"/>
      <c r="AH173" s="15"/>
    </row>
    <row r="174" spans="1:34">
      <c r="B174" t="s">
        <v>79</v>
      </c>
      <c r="C174" t="s">
        <v>42</v>
      </c>
      <c r="D174" s="3">
        <v>4.583333333333333E-2</v>
      </c>
      <c r="AH174" s="15"/>
    </row>
    <row r="175" spans="1:34">
      <c r="A175" t="s">
        <v>78</v>
      </c>
      <c r="B175" t="s">
        <v>77</v>
      </c>
      <c r="C175" t="s">
        <v>42</v>
      </c>
      <c r="D175" s="3">
        <v>0.14053030303030303</v>
      </c>
      <c r="AH175" s="15"/>
    </row>
    <row r="176" spans="1:34">
      <c r="A176" t="s">
        <v>79</v>
      </c>
      <c r="B176" t="s">
        <v>77</v>
      </c>
      <c r="C176" t="s">
        <v>42</v>
      </c>
      <c r="D176" s="3">
        <v>0.10738636363636364</v>
      </c>
      <c r="AH176" s="15"/>
    </row>
    <row r="177" spans="1:34" ht="15.75">
      <c r="A177" s="24" t="s">
        <v>73</v>
      </c>
      <c r="B177" s="24" t="s">
        <v>70</v>
      </c>
      <c r="C177" s="24" t="s">
        <v>42</v>
      </c>
      <c r="D177" s="3">
        <v>6.7234848484848481E-2</v>
      </c>
      <c r="AH177" s="15"/>
    </row>
    <row r="178" spans="1:34" ht="15.75">
      <c r="A178" s="31"/>
      <c r="B178" s="31"/>
      <c r="C178" s="31"/>
      <c r="D178" s="3">
        <v>0</v>
      </c>
      <c r="AH178" s="15"/>
    </row>
    <row r="179" spans="1:34" ht="15.75">
      <c r="A179" s="24"/>
      <c r="B179" s="24"/>
      <c r="C179" s="24"/>
      <c r="D179" s="3">
        <v>0</v>
      </c>
      <c r="AH179" s="15"/>
    </row>
    <row r="180" spans="1:34">
      <c r="A180" t="s">
        <v>80</v>
      </c>
      <c r="B180" t="s">
        <v>81</v>
      </c>
      <c r="C180" t="s">
        <v>82</v>
      </c>
      <c r="D180" s="3">
        <v>0.25303030303030305</v>
      </c>
      <c r="AH180" s="15"/>
    </row>
    <row r="181" spans="1:34">
      <c r="B181" t="s">
        <v>82</v>
      </c>
      <c r="C181" t="s">
        <v>83</v>
      </c>
      <c r="D181" s="3">
        <v>7.8219696969696967E-2</v>
      </c>
      <c r="AH181" s="15"/>
    </row>
    <row r="182" spans="1:34">
      <c r="B182" t="s">
        <v>83</v>
      </c>
      <c r="C182" t="s">
        <v>84</v>
      </c>
      <c r="D182" s="3">
        <v>6.6477272727272732E-2</v>
      </c>
      <c r="AH182" s="15"/>
    </row>
    <row r="183" spans="1:34">
      <c r="B183" t="s">
        <v>84</v>
      </c>
      <c r="C183" t="s">
        <v>85</v>
      </c>
      <c r="D183" s="3">
        <v>0.25909090909090909</v>
      </c>
      <c r="AH183" s="15"/>
    </row>
    <row r="184" spans="1:34">
      <c r="B184" t="s">
        <v>81</v>
      </c>
      <c r="C184" t="s">
        <v>86</v>
      </c>
      <c r="D184" s="3">
        <v>6.7992424242424243E-2</v>
      </c>
      <c r="AH184" s="15"/>
    </row>
    <row r="185" spans="1:34">
      <c r="A185" t="s">
        <v>83</v>
      </c>
      <c r="B185" t="s">
        <v>81</v>
      </c>
      <c r="C185" t="s">
        <v>80</v>
      </c>
      <c r="D185" s="3">
        <v>0.22367424242424241</v>
      </c>
      <c r="AH185" s="15"/>
    </row>
    <row r="186" spans="1:34">
      <c r="A186" t="s">
        <v>87</v>
      </c>
      <c r="B186" t="s">
        <v>80</v>
      </c>
      <c r="C186" t="s">
        <v>84</v>
      </c>
      <c r="D186" s="3">
        <v>9.5265151515151511E-2</v>
      </c>
      <c r="AH186" s="15"/>
    </row>
    <row r="187" spans="1:34">
      <c r="A187" t="s">
        <v>84</v>
      </c>
      <c r="B187" t="s">
        <v>87</v>
      </c>
      <c r="C187" t="s">
        <v>82</v>
      </c>
      <c r="D187" s="3">
        <v>0.19109848484848485</v>
      </c>
      <c r="AH187" s="15"/>
    </row>
    <row r="188" spans="1:34">
      <c r="A188" t="s">
        <v>86</v>
      </c>
      <c r="B188" t="s">
        <v>80</v>
      </c>
      <c r="C188" t="s">
        <v>88</v>
      </c>
      <c r="D188" s="3">
        <v>7.5378787878787878E-2</v>
      </c>
      <c r="AH188" s="15"/>
    </row>
    <row r="189" spans="1:34">
      <c r="B189" t="s">
        <v>88</v>
      </c>
      <c r="C189" t="s">
        <v>89</v>
      </c>
      <c r="D189" s="3">
        <v>0.18011363636363636</v>
      </c>
      <c r="AH189" s="15"/>
    </row>
    <row r="190" spans="1:34">
      <c r="B190" t="s">
        <v>89</v>
      </c>
      <c r="C190" t="s">
        <v>80</v>
      </c>
      <c r="D190" s="3">
        <v>0.11098484848484849</v>
      </c>
      <c r="AH190" s="15"/>
    </row>
    <row r="191" spans="1:34">
      <c r="B191" t="s">
        <v>80</v>
      </c>
      <c r="C191" t="s">
        <v>90</v>
      </c>
      <c r="D191" s="3">
        <v>8.7121212121212127E-2</v>
      </c>
      <c r="AH191" s="15"/>
    </row>
    <row r="192" spans="1:34">
      <c r="A192" t="s">
        <v>89</v>
      </c>
      <c r="B192" t="s">
        <v>88</v>
      </c>
      <c r="C192" t="s">
        <v>86</v>
      </c>
      <c r="D192" s="3">
        <v>0.12575757575757576</v>
      </c>
      <c r="AH192" s="15"/>
    </row>
    <row r="193" spans="1:34">
      <c r="A193" t="s">
        <v>91</v>
      </c>
      <c r="B193" t="s">
        <v>80</v>
      </c>
      <c r="C193" t="s">
        <v>88</v>
      </c>
      <c r="D193" s="3">
        <v>9.8674242424242428E-2</v>
      </c>
      <c r="AH193" s="15"/>
    </row>
    <row r="194" spans="1:34">
      <c r="A194" t="s">
        <v>92</v>
      </c>
      <c r="B194" t="s">
        <v>87</v>
      </c>
      <c r="C194" t="s">
        <v>93</v>
      </c>
      <c r="D194" s="3">
        <v>2.0075757575757577E-2</v>
      </c>
      <c r="AH194" s="15"/>
    </row>
    <row r="195" spans="1:34">
      <c r="B195" t="s">
        <v>93</v>
      </c>
      <c r="C195" t="s">
        <v>94</v>
      </c>
      <c r="D195" s="3">
        <v>7.5946969696969693E-2</v>
      </c>
      <c r="AH195" s="15"/>
    </row>
    <row r="196" spans="1:34">
      <c r="B196" t="s">
        <v>94</v>
      </c>
      <c r="C196" t="s">
        <v>94</v>
      </c>
      <c r="D196" s="3">
        <v>0.17272727272727273</v>
      </c>
      <c r="AH196" s="15"/>
    </row>
    <row r="197" spans="1:34">
      <c r="B197" t="s">
        <v>94</v>
      </c>
      <c r="C197" t="s">
        <v>87</v>
      </c>
      <c r="D197" s="3">
        <v>9.8674242424242428E-2</v>
      </c>
      <c r="AH197" s="15"/>
    </row>
    <row r="198" spans="1:34" ht="15.75">
      <c r="A198" s="24" t="s">
        <v>94</v>
      </c>
      <c r="B198" s="24" t="s">
        <v>95</v>
      </c>
      <c r="C198" s="24" t="s">
        <v>92</v>
      </c>
      <c r="D198" s="3">
        <v>9.7348484848484851E-2</v>
      </c>
      <c r="AH198" s="15"/>
    </row>
    <row r="199" spans="1:34" ht="15.75">
      <c r="A199" s="31"/>
      <c r="B199" s="31"/>
      <c r="C199" s="31"/>
      <c r="D199" s="3">
        <v>0</v>
      </c>
      <c r="AH199" s="15"/>
    </row>
    <row r="200" spans="1:34" ht="15.75">
      <c r="A200" s="24"/>
      <c r="B200" s="24"/>
      <c r="C200" s="24"/>
      <c r="D200" s="3">
        <v>0</v>
      </c>
      <c r="AH200" s="15"/>
    </row>
    <row r="201" spans="1:34">
      <c r="A201" t="s">
        <v>96</v>
      </c>
      <c r="B201" t="s">
        <v>97</v>
      </c>
      <c r="C201" t="s">
        <v>98</v>
      </c>
      <c r="D201" s="3">
        <v>5.4356060606060609E-2</v>
      </c>
      <c r="AH201" s="15"/>
    </row>
    <row r="202" spans="1:34">
      <c r="B202" t="s">
        <v>98</v>
      </c>
      <c r="C202" t="s">
        <v>99</v>
      </c>
      <c r="D202" s="3">
        <v>9.3560606060606066E-2</v>
      </c>
      <c r="AH202" s="15"/>
    </row>
    <row r="203" spans="1:34">
      <c r="B203" t="s">
        <v>99</v>
      </c>
      <c r="C203" t="s">
        <v>100</v>
      </c>
      <c r="D203" s="3">
        <v>7.5946969696969693E-2</v>
      </c>
      <c r="AH203" s="15"/>
    </row>
    <row r="204" spans="1:34">
      <c r="B204" t="s">
        <v>100</v>
      </c>
      <c r="C204" t="s">
        <v>101</v>
      </c>
      <c r="D204" s="3">
        <v>9.2234848484848489E-2</v>
      </c>
      <c r="AH204" s="15"/>
    </row>
    <row r="205" spans="1:34">
      <c r="B205" t="s">
        <v>101</v>
      </c>
      <c r="C205" t="s">
        <v>102</v>
      </c>
      <c r="D205" s="3">
        <v>0.11382575757575758</v>
      </c>
      <c r="AH205" s="15"/>
    </row>
    <row r="206" spans="1:34">
      <c r="B206" t="s">
        <v>103</v>
      </c>
      <c r="C206" t="s">
        <v>104</v>
      </c>
      <c r="D206" s="3">
        <v>0.2043560606060606</v>
      </c>
      <c r="AH206" s="15"/>
    </row>
    <row r="207" spans="1:34">
      <c r="B207" t="s">
        <v>104</v>
      </c>
      <c r="C207" t="s">
        <v>105</v>
      </c>
      <c r="D207" s="3">
        <v>8.2765151515151514E-2</v>
      </c>
      <c r="AH207" s="15"/>
    </row>
    <row r="208" spans="1:34">
      <c r="B208" t="s">
        <v>105</v>
      </c>
      <c r="C208" t="s">
        <v>105</v>
      </c>
      <c r="D208" s="3">
        <v>0.12651515151515152</v>
      </c>
      <c r="AH208" s="15"/>
    </row>
    <row r="209" spans="1:34">
      <c r="B209" t="s">
        <v>105</v>
      </c>
      <c r="C209" t="s">
        <v>42</v>
      </c>
      <c r="D209" s="3">
        <v>7.0075757575757569E-2</v>
      </c>
      <c r="AH209" s="15"/>
    </row>
    <row r="210" spans="1:34">
      <c r="A210" t="s">
        <v>106</v>
      </c>
      <c r="B210" t="s">
        <v>99</v>
      </c>
      <c r="C210" t="s">
        <v>107</v>
      </c>
      <c r="D210" s="3">
        <v>9.166666666666666E-2</v>
      </c>
      <c r="AH210" s="15"/>
    </row>
    <row r="211" spans="1:34">
      <c r="B211" t="s">
        <v>107</v>
      </c>
      <c r="C211" t="s">
        <v>102</v>
      </c>
      <c r="D211" s="3">
        <v>0.10397727272727272</v>
      </c>
      <c r="AH211" s="15"/>
    </row>
    <row r="212" spans="1:34">
      <c r="B212" t="s">
        <v>102</v>
      </c>
      <c r="C212" t="s">
        <v>108</v>
      </c>
      <c r="D212" s="3">
        <v>5.6818181818181816E-2</v>
      </c>
      <c r="AH212" s="15"/>
    </row>
    <row r="213" spans="1:34">
      <c r="B213" t="s">
        <v>108</v>
      </c>
      <c r="C213" t="s">
        <v>109</v>
      </c>
      <c r="D213" s="3">
        <v>9.5075757575757577E-2</v>
      </c>
      <c r="AH213" s="15"/>
    </row>
    <row r="214" spans="1:34">
      <c r="A214" t="s">
        <v>98</v>
      </c>
      <c r="B214" t="s">
        <v>96</v>
      </c>
      <c r="C214" t="s">
        <v>106</v>
      </c>
      <c r="D214" s="3">
        <v>0.22537878787878787</v>
      </c>
      <c r="AH214" s="15"/>
    </row>
    <row r="215" spans="1:34">
      <c r="A215" t="s">
        <v>110</v>
      </c>
      <c r="B215" t="s">
        <v>96</v>
      </c>
      <c r="C215" t="s">
        <v>106</v>
      </c>
      <c r="D215" s="3">
        <v>0.2115530303030303</v>
      </c>
      <c r="AH215" s="15"/>
    </row>
    <row r="216" spans="1:34">
      <c r="A216" t="s">
        <v>99</v>
      </c>
      <c r="B216" t="s">
        <v>96</v>
      </c>
      <c r="C216" t="s">
        <v>106</v>
      </c>
      <c r="D216" s="3">
        <v>0.19166666666666668</v>
      </c>
      <c r="AH216" s="15"/>
    </row>
    <row r="217" spans="1:34">
      <c r="A217" t="s">
        <v>107</v>
      </c>
      <c r="B217" t="s">
        <v>96</v>
      </c>
      <c r="C217" t="s">
        <v>106</v>
      </c>
      <c r="D217" s="3">
        <v>0.20681818181818182</v>
      </c>
      <c r="AH217" s="15"/>
    </row>
    <row r="218" spans="1:34">
      <c r="B218" t="s">
        <v>106</v>
      </c>
      <c r="C218" t="s">
        <v>111</v>
      </c>
      <c r="D218" s="3">
        <v>6.1742424242424244E-2</v>
      </c>
      <c r="AH218" s="15"/>
    </row>
    <row r="219" spans="1:34">
      <c r="A219" t="s">
        <v>101</v>
      </c>
      <c r="B219" t="s">
        <v>96</v>
      </c>
      <c r="C219" t="s">
        <v>102</v>
      </c>
      <c r="D219" s="3">
        <v>0.19981060606060605</v>
      </c>
      <c r="AH219" s="15"/>
    </row>
    <row r="220" spans="1:34">
      <c r="A220" t="s">
        <v>102</v>
      </c>
      <c r="B220" t="s">
        <v>96</v>
      </c>
      <c r="C220" t="s">
        <v>101</v>
      </c>
      <c r="D220" s="3">
        <v>0.17348484848484849</v>
      </c>
      <c r="AH220" s="15"/>
    </row>
    <row r="221" spans="1:34">
      <c r="A221" t="s">
        <v>103</v>
      </c>
      <c r="B221" t="s">
        <v>96</v>
      </c>
      <c r="C221" t="s">
        <v>112</v>
      </c>
      <c r="D221" s="3">
        <v>4.8863636363636366E-2</v>
      </c>
      <c r="AH221" s="15"/>
    </row>
    <row r="222" spans="1:34">
      <c r="B222" t="s">
        <v>96</v>
      </c>
      <c r="C222" t="s">
        <v>113</v>
      </c>
      <c r="D222" s="3">
        <v>5.7575757575757579E-2</v>
      </c>
      <c r="AH222" s="15"/>
    </row>
    <row r="223" spans="1:34">
      <c r="B223" t="s">
        <v>113</v>
      </c>
      <c r="C223" t="s">
        <v>114</v>
      </c>
      <c r="D223" s="3">
        <v>0.24791666666666667</v>
      </c>
      <c r="AH223" s="15"/>
    </row>
    <row r="224" spans="1:34">
      <c r="B224" t="s">
        <v>114</v>
      </c>
      <c r="C224" t="s">
        <v>115</v>
      </c>
      <c r="D224" s="3">
        <v>8.9393939393939401E-2</v>
      </c>
      <c r="AH224" s="15"/>
    </row>
    <row r="225" spans="1:34">
      <c r="B225" t="s">
        <v>115</v>
      </c>
      <c r="C225" t="s">
        <v>116</v>
      </c>
      <c r="D225" s="3">
        <v>7.8030303030303033E-2</v>
      </c>
      <c r="AH225" s="15"/>
    </row>
    <row r="226" spans="1:34">
      <c r="B226" t="s">
        <v>116</v>
      </c>
      <c r="C226" t="s">
        <v>117</v>
      </c>
      <c r="D226" s="3">
        <v>3.6553030303030302E-2</v>
      </c>
      <c r="AH226" s="15"/>
    </row>
    <row r="227" spans="1:34">
      <c r="A227" t="s">
        <v>115</v>
      </c>
      <c r="B227" t="s">
        <v>103</v>
      </c>
      <c r="C227" t="s">
        <v>42</v>
      </c>
      <c r="D227" s="3">
        <v>2.4431818181818183E-2</v>
      </c>
      <c r="AH227" s="15"/>
    </row>
    <row r="228" spans="1:34">
      <c r="A228" t="s">
        <v>118</v>
      </c>
      <c r="B228" t="s">
        <v>103</v>
      </c>
      <c r="C228" t="s">
        <v>119</v>
      </c>
      <c r="D228" s="3">
        <v>8.0113636363636359E-2</v>
      </c>
      <c r="AH228" s="15"/>
    </row>
    <row r="229" spans="1:34">
      <c r="B229" t="s">
        <v>119</v>
      </c>
      <c r="C229" t="s">
        <v>120</v>
      </c>
      <c r="D229" s="3">
        <v>5.1515151515151514E-2</v>
      </c>
      <c r="AH229" s="15"/>
    </row>
    <row r="230" spans="1:34">
      <c r="B230" t="s">
        <v>120</v>
      </c>
      <c r="C230" t="s">
        <v>106</v>
      </c>
      <c r="D230" s="3">
        <v>5.113636363636364E-2</v>
      </c>
      <c r="AH230" s="15"/>
    </row>
    <row r="231" spans="1:34">
      <c r="A231" t="s">
        <v>112</v>
      </c>
      <c r="B231" t="s">
        <v>103</v>
      </c>
      <c r="C231" t="s">
        <v>119</v>
      </c>
      <c r="D231" s="3">
        <v>0.10018939393939394</v>
      </c>
      <c r="AH231" s="15"/>
    </row>
    <row r="232" spans="1:34">
      <c r="B232" t="s">
        <v>119</v>
      </c>
      <c r="C232" t="s">
        <v>120</v>
      </c>
      <c r="D232" s="3">
        <v>5.1325757575757573E-2</v>
      </c>
      <c r="AH232" s="15"/>
    </row>
    <row r="233" spans="1:34">
      <c r="B233" t="s">
        <v>120</v>
      </c>
      <c r="C233" t="s">
        <v>106</v>
      </c>
      <c r="D233" s="3">
        <v>5.0946969696969699E-2</v>
      </c>
      <c r="AH233" s="15"/>
    </row>
    <row r="234" spans="1:34">
      <c r="A234" t="s">
        <v>119</v>
      </c>
      <c r="B234" t="s">
        <v>108</v>
      </c>
      <c r="C234" t="s">
        <v>109</v>
      </c>
      <c r="D234" s="3">
        <v>9.4507575757575762E-2</v>
      </c>
      <c r="AH234" s="15"/>
    </row>
    <row r="235" spans="1:34">
      <c r="A235" t="s">
        <v>120</v>
      </c>
      <c r="B235" t="s">
        <v>108</v>
      </c>
      <c r="C235" t="s">
        <v>109</v>
      </c>
      <c r="D235" s="3">
        <v>0.12196969696969696</v>
      </c>
      <c r="AH235" s="15"/>
    </row>
    <row r="236" spans="1:34">
      <c r="A236" t="s">
        <v>111</v>
      </c>
      <c r="B236" t="s">
        <v>97</v>
      </c>
      <c r="C236" t="s">
        <v>121</v>
      </c>
      <c r="D236" s="3">
        <v>0.12196969696969696</v>
      </c>
      <c r="AH236" s="15"/>
    </row>
    <row r="237" spans="1:34">
      <c r="B237" t="s">
        <v>121</v>
      </c>
      <c r="C237" t="s">
        <v>107</v>
      </c>
      <c r="D237" s="3">
        <v>0.13011363636363638</v>
      </c>
      <c r="AH237" s="15"/>
    </row>
    <row r="238" spans="1:34">
      <c r="B238" t="s">
        <v>107</v>
      </c>
      <c r="C238" t="s">
        <v>122</v>
      </c>
      <c r="D238" s="3">
        <v>5.1893939393939395E-2</v>
      </c>
      <c r="AH238" s="15"/>
    </row>
    <row r="239" spans="1:34">
      <c r="B239" t="s">
        <v>122</v>
      </c>
      <c r="C239" t="s">
        <v>123</v>
      </c>
      <c r="D239" s="3">
        <v>7.5378787878787878E-2</v>
      </c>
      <c r="AH239" s="15"/>
    </row>
    <row r="240" spans="1:34">
      <c r="B240" t="s">
        <v>124</v>
      </c>
      <c r="C240" t="s">
        <v>42</v>
      </c>
      <c r="D240" s="3">
        <v>7.6893939393939389E-2</v>
      </c>
      <c r="AH240" s="15"/>
    </row>
    <row r="241" spans="1:34">
      <c r="A241" t="s">
        <v>121</v>
      </c>
      <c r="B241" t="s">
        <v>111</v>
      </c>
      <c r="C241" t="s">
        <v>122</v>
      </c>
      <c r="D241" s="3">
        <v>0.2412878787878788</v>
      </c>
      <c r="AH241" s="15"/>
    </row>
    <row r="242" spans="1:34">
      <c r="A242" t="s">
        <v>122</v>
      </c>
      <c r="B242" t="s">
        <v>111</v>
      </c>
      <c r="C242" t="s">
        <v>121</v>
      </c>
      <c r="D242" s="3">
        <v>8.4848484848484854E-2</v>
      </c>
      <c r="AH242" s="15"/>
    </row>
    <row r="243" spans="1:34">
      <c r="A243" t="s">
        <v>123</v>
      </c>
      <c r="B243" t="s">
        <v>111</v>
      </c>
      <c r="C243" t="s">
        <v>125</v>
      </c>
      <c r="D243" s="3">
        <v>0.23087121212121212</v>
      </c>
      <c r="AH243" s="15"/>
    </row>
    <row r="244" spans="1:34">
      <c r="B244" t="s">
        <v>125</v>
      </c>
      <c r="C244" t="s">
        <v>126</v>
      </c>
      <c r="D244" s="3">
        <v>6.1363636363636363E-2</v>
      </c>
      <c r="AH244" s="15"/>
    </row>
    <row r="245" spans="1:34">
      <c r="B245" t="s">
        <v>126</v>
      </c>
      <c r="C245" t="s">
        <v>127</v>
      </c>
      <c r="D245" s="3">
        <v>0.11742424242424243</v>
      </c>
      <c r="AH245" s="15"/>
    </row>
    <row r="246" spans="1:34">
      <c r="A246" t="s">
        <v>126</v>
      </c>
      <c r="B246" t="s">
        <v>124</v>
      </c>
      <c r="C246" t="s">
        <v>42</v>
      </c>
      <c r="D246" s="3">
        <v>3.7310606060606058E-2</v>
      </c>
      <c r="AH246" s="15"/>
    </row>
    <row r="247" spans="1:34">
      <c r="A247" t="s">
        <v>127</v>
      </c>
      <c r="B247" t="s">
        <v>125</v>
      </c>
      <c r="C247" t="s">
        <v>128</v>
      </c>
      <c r="D247" s="3">
        <v>9.4128787878787881E-2</v>
      </c>
      <c r="AH247" s="15"/>
    </row>
    <row r="248" spans="1:34">
      <c r="B248" t="s">
        <v>128</v>
      </c>
      <c r="C248" t="s">
        <v>123</v>
      </c>
      <c r="D248" s="3">
        <v>9.4696969696969696E-2</v>
      </c>
      <c r="AH248" s="15"/>
    </row>
    <row r="249" spans="1:34">
      <c r="B249" t="s">
        <v>124</v>
      </c>
      <c r="C249" t="s">
        <v>42</v>
      </c>
      <c r="D249" s="3">
        <v>4.1477272727272731E-2</v>
      </c>
      <c r="AH249" s="15"/>
    </row>
    <row r="250" spans="1:34">
      <c r="A250" t="s">
        <v>128</v>
      </c>
      <c r="B250" t="s">
        <v>127</v>
      </c>
      <c r="C250" t="s">
        <v>42</v>
      </c>
      <c r="D250" s="3">
        <v>2.7272727272727271E-2</v>
      </c>
      <c r="AH250" s="15"/>
    </row>
    <row r="251" spans="1:34">
      <c r="A251" t="s">
        <v>113</v>
      </c>
      <c r="B251" t="s">
        <v>129</v>
      </c>
      <c r="C251" t="s">
        <v>114</v>
      </c>
      <c r="D251" s="3">
        <v>0.15265151515151515</v>
      </c>
      <c r="AH251" s="15"/>
    </row>
    <row r="252" spans="1:34">
      <c r="B252" t="s">
        <v>114</v>
      </c>
      <c r="C252" t="s">
        <v>114</v>
      </c>
      <c r="D252" s="3">
        <v>0.19185606060606061</v>
      </c>
      <c r="AH252" s="15"/>
    </row>
    <row r="253" spans="1:34">
      <c r="B253" t="s">
        <v>114</v>
      </c>
      <c r="C253" t="s">
        <v>114</v>
      </c>
      <c r="D253" s="3">
        <v>1.1931818181818182E-2</v>
      </c>
      <c r="AH253" s="15"/>
    </row>
    <row r="254" spans="1:34">
      <c r="B254" t="s">
        <v>114</v>
      </c>
      <c r="C254" t="s">
        <v>103</v>
      </c>
      <c r="D254" s="3">
        <v>0.15435606060606061</v>
      </c>
      <c r="AH254" s="15"/>
    </row>
    <row r="255" spans="1:34">
      <c r="B255" t="s">
        <v>103</v>
      </c>
      <c r="C255" t="s">
        <v>116</v>
      </c>
      <c r="D255" s="3">
        <v>0.11969696969696969</v>
      </c>
      <c r="AH255" s="15"/>
    </row>
    <row r="256" spans="1:34">
      <c r="B256" t="s">
        <v>116</v>
      </c>
      <c r="C256" t="s">
        <v>104</v>
      </c>
      <c r="D256" s="3">
        <v>9.375E-2</v>
      </c>
      <c r="AH256" s="15"/>
    </row>
    <row r="257" spans="1:34">
      <c r="B257" t="s">
        <v>104</v>
      </c>
      <c r="C257" t="s">
        <v>42</v>
      </c>
      <c r="D257" s="3">
        <v>9.3939393939393934E-2</v>
      </c>
      <c r="AH257" s="15"/>
    </row>
    <row r="258" spans="1:34">
      <c r="A258" t="s">
        <v>104</v>
      </c>
      <c r="B258" t="s">
        <v>113</v>
      </c>
      <c r="C258" t="s">
        <v>96</v>
      </c>
      <c r="D258" s="3">
        <v>6.5909090909090903E-2</v>
      </c>
      <c r="AH258" s="15"/>
    </row>
    <row r="259" spans="1:34">
      <c r="B259" t="s">
        <v>113</v>
      </c>
      <c r="C259" t="s">
        <v>42</v>
      </c>
      <c r="D259" s="3">
        <v>4.4886363636363634E-2</v>
      </c>
      <c r="AH259" s="15"/>
    </row>
    <row r="260" spans="1:34">
      <c r="A260" t="s">
        <v>130</v>
      </c>
      <c r="B260" t="s">
        <v>113</v>
      </c>
      <c r="C260" t="s">
        <v>131</v>
      </c>
      <c r="D260" s="3">
        <v>0.17992424242424243</v>
      </c>
      <c r="AH260" s="15"/>
    </row>
    <row r="261" spans="1:34">
      <c r="B261" t="s">
        <v>131</v>
      </c>
      <c r="C261" t="s">
        <v>117</v>
      </c>
      <c r="D261" s="3">
        <v>6.2689393939393934E-2</v>
      </c>
      <c r="AH261" s="15"/>
    </row>
    <row r="262" spans="1:34">
      <c r="A262" t="s">
        <v>132</v>
      </c>
      <c r="B262" t="s">
        <v>116</v>
      </c>
      <c r="C262" t="s">
        <v>131</v>
      </c>
      <c r="D262" s="3">
        <v>0.14223484848484849</v>
      </c>
      <c r="AH262" s="15"/>
    </row>
    <row r="263" spans="1:34">
      <c r="A263" t="s">
        <v>116</v>
      </c>
      <c r="B263" t="s">
        <v>113</v>
      </c>
      <c r="C263" t="s">
        <v>132</v>
      </c>
      <c r="D263" s="3">
        <v>5.8522727272727275E-2</v>
      </c>
      <c r="AH263" s="15"/>
    </row>
    <row r="264" spans="1:34">
      <c r="B264" t="s">
        <v>132</v>
      </c>
      <c r="C264" t="s">
        <v>131</v>
      </c>
      <c r="D264" s="3">
        <v>0.15056818181818182</v>
      </c>
      <c r="AH264" s="15"/>
    </row>
    <row r="265" spans="1:34">
      <c r="B265" t="s">
        <v>131</v>
      </c>
      <c r="C265" t="s">
        <v>103</v>
      </c>
      <c r="D265" s="3">
        <v>3.8257575757575754E-2</v>
      </c>
      <c r="AH265" s="15"/>
    </row>
    <row r="266" spans="1:34">
      <c r="A266" t="s">
        <v>133</v>
      </c>
      <c r="B266" t="s">
        <v>117</v>
      </c>
      <c r="C266" t="s">
        <v>134</v>
      </c>
      <c r="D266" s="3">
        <v>6.3825757575757577E-2</v>
      </c>
      <c r="AH266" s="15"/>
    </row>
    <row r="267" spans="1:34">
      <c r="B267" t="s">
        <v>135</v>
      </c>
      <c r="C267" t="s">
        <v>133</v>
      </c>
      <c r="D267" s="3">
        <v>0.33579545454545456</v>
      </c>
      <c r="AH267" s="15"/>
    </row>
    <row r="268" spans="1:34" ht="15.75">
      <c r="A268" s="24" t="s">
        <v>134</v>
      </c>
      <c r="B268" s="24" t="s">
        <v>133</v>
      </c>
      <c r="C268" s="24" t="s">
        <v>42</v>
      </c>
      <c r="D268" s="3">
        <v>5.9469696969696971E-2</v>
      </c>
      <c r="AH268" s="15"/>
    </row>
    <row r="269" spans="1:34">
      <c r="A269" s="25"/>
      <c r="B269" s="25"/>
      <c r="C269" s="25"/>
      <c r="D269" s="3">
        <v>0</v>
      </c>
      <c r="AH269" s="15"/>
    </row>
    <row r="270" spans="1:34">
      <c r="A270" t="s">
        <v>136</v>
      </c>
      <c r="B270" t="s">
        <v>137</v>
      </c>
      <c r="C270" t="s">
        <v>138</v>
      </c>
      <c r="D270" s="3">
        <v>0.10492424242424242</v>
      </c>
      <c r="AH270" s="15"/>
    </row>
    <row r="271" spans="1:34">
      <c r="A271" t="s">
        <v>138</v>
      </c>
      <c r="B271" t="s">
        <v>42</v>
      </c>
      <c r="C271" t="s">
        <v>136</v>
      </c>
      <c r="D271" s="3">
        <v>7.6893939393939389E-2</v>
      </c>
      <c r="AH271" s="15"/>
    </row>
    <row r="272" spans="1:34">
      <c r="A272" t="s">
        <v>139</v>
      </c>
      <c r="B272" t="s">
        <v>138</v>
      </c>
      <c r="C272" t="s">
        <v>42</v>
      </c>
      <c r="D272" s="3">
        <v>9.6401515151515155E-2</v>
      </c>
      <c r="AH272" s="15"/>
    </row>
    <row r="273" spans="1:34">
      <c r="A273" s="25"/>
      <c r="B273" s="25"/>
      <c r="C273" s="25"/>
      <c r="D273" s="3">
        <v>0</v>
      </c>
      <c r="AH273" s="15"/>
    </row>
    <row r="274" spans="1:34">
      <c r="A274" s="25"/>
      <c r="B274" s="25"/>
      <c r="C274" s="25"/>
      <c r="D274" s="3">
        <v>0</v>
      </c>
      <c r="AH274" s="15"/>
    </row>
    <row r="275" spans="1:34">
      <c r="A275" t="s">
        <v>140</v>
      </c>
      <c r="B275" t="s">
        <v>141</v>
      </c>
      <c r="C275" t="s">
        <v>142</v>
      </c>
      <c r="D275" s="3">
        <v>0.38181818181818183</v>
      </c>
      <c r="AH275" s="15"/>
    </row>
    <row r="276" spans="1:34">
      <c r="A276" s="25"/>
      <c r="B276" s="25"/>
      <c r="C276" s="25"/>
      <c r="D276" s="3">
        <v>0</v>
      </c>
      <c r="AH276" s="15"/>
    </row>
    <row r="277" spans="1:34">
      <c r="A277" t="s">
        <v>143</v>
      </c>
      <c r="B277" t="s">
        <v>144</v>
      </c>
      <c r="C277" t="s">
        <v>42</v>
      </c>
      <c r="D277" s="3">
        <v>0.13844696969696971</v>
      </c>
      <c r="AH277" s="15"/>
    </row>
    <row r="278" spans="1:34">
      <c r="A278" s="25"/>
      <c r="B278" s="25"/>
      <c r="C278" s="25"/>
      <c r="D278" s="3">
        <v>0</v>
      </c>
      <c r="AH278" s="15"/>
    </row>
    <row r="279" spans="1:34">
      <c r="A279" t="s">
        <v>145</v>
      </c>
      <c r="B279" t="s">
        <v>146</v>
      </c>
      <c r="C279" t="s">
        <v>147</v>
      </c>
      <c r="D279" s="3">
        <v>0.10397727272727272</v>
      </c>
      <c r="AH279" s="15"/>
    </row>
    <row r="280" spans="1:34">
      <c r="A280" t="s">
        <v>147</v>
      </c>
      <c r="B280" t="s">
        <v>148</v>
      </c>
      <c r="C280" s="25" t="s">
        <v>148</v>
      </c>
      <c r="D280" s="3">
        <v>0.20890151515151514</v>
      </c>
      <c r="AH280" s="15"/>
    </row>
    <row r="281" spans="1:34">
      <c r="C281" s="25"/>
      <c r="D281" s="3">
        <v>0</v>
      </c>
      <c r="AH281" s="15"/>
    </row>
    <row r="282" spans="1:34">
      <c r="B282" t="s">
        <v>148</v>
      </c>
      <c r="C282" t="s">
        <v>149</v>
      </c>
      <c r="D282" s="3">
        <v>9.2803030303030304E-2</v>
      </c>
      <c r="AH282" s="15"/>
    </row>
    <row r="283" spans="1:34">
      <c r="A283" s="26"/>
      <c r="B283" s="26"/>
      <c r="C283" s="26"/>
      <c r="D283" s="35"/>
      <c r="AH283" s="15"/>
    </row>
    <row r="284" spans="1:34">
      <c r="A284" s="26"/>
      <c r="B284" s="26"/>
      <c r="C284" s="26"/>
      <c r="D284" s="35">
        <v>13.203598484848479</v>
      </c>
      <c r="AH284" s="15"/>
    </row>
    <row r="285" spans="1:34">
      <c r="A285" s="26"/>
      <c r="B285" s="26"/>
      <c r="C285" s="26"/>
      <c r="D285" s="35"/>
      <c r="AH285" s="15"/>
    </row>
    <row r="286" spans="1:34">
      <c r="A286" s="26"/>
      <c r="B286" s="26"/>
      <c r="C286" s="26"/>
      <c r="D286" s="35"/>
      <c r="AH286" s="15"/>
    </row>
    <row r="287" spans="1:34">
      <c r="A287" s="26"/>
      <c r="B287" s="26"/>
      <c r="C287" s="26"/>
      <c r="D287" s="35"/>
      <c r="AH287" s="15"/>
    </row>
    <row r="288" spans="1:34">
      <c r="A288" s="26"/>
      <c r="B288" s="26"/>
      <c r="C288" s="26"/>
      <c r="D288" s="35"/>
      <c r="AH288" s="15"/>
    </row>
    <row r="289" spans="1:34">
      <c r="A289" s="26"/>
      <c r="B289" s="26"/>
      <c r="C289" s="26"/>
      <c r="D289" s="35"/>
      <c r="AH289" s="15"/>
    </row>
    <row r="290" spans="1:34">
      <c r="A290" s="26"/>
      <c r="B290" s="26"/>
      <c r="C290" s="26"/>
      <c r="D290" s="35"/>
      <c r="AH290" s="15"/>
    </row>
    <row r="291" spans="1:34">
      <c r="A291" s="26"/>
      <c r="B291" s="26"/>
      <c r="C291" s="26"/>
      <c r="D291" s="35"/>
      <c r="AH291" s="15"/>
    </row>
    <row r="292" spans="1:34">
      <c r="A292" s="26"/>
      <c r="B292" s="26"/>
      <c r="C292" s="26"/>
      <c r="D292" s="35"/>
      <c r="AH292" s="15"/>
    </row>
    <row r="293" spans="1:34">
      <c r="A293" s="26"/>
      <c r="B293" s="26"/>
      <c r="C293" s="26"/>
      <c r="D293" s="35"/>
      <c r="AH293" s="15"/>
    </row>
    <row r="294" spans="1:34">
      <c r="A294" s="26"/>
      <c r="B294" s="26"/>
      <c r="C294" s="26"/>
      <c r="D294" s="35"/>
      <c r="AH294" s="15"/>
    </row>
    <row r="295" spans="1:34">
      <c r="A295" s="26"/>
      <c r="B295" s="26"/>
      <c r="C295" s="26"/>
      <c r="D295" s="35"/>
      <c r="AH295" s="15"/>
    </row>
    <row r="296" spans="1:34">
      <c r="A296" s="26"/>
      <c r="B296" s="26"/>
      <c r="C296" s="26"/>
      <c r="D296" s="35"/>
      <c r="AH296" s="15"/>
    </row>
    <row r="297" spans="1:34">
      <c r="A297" s="26"/>
      <c r="B297" s="26"/>
      <c r="C297" s="26"/>
      <c r="D297" s="35"/>
      <c r="AH297" s="15"/>
    </row>
    <row r="298" spans="1:34">
      <c r="A298" s="26"/>
      <c r="B298" s="26"/>
      <c r="C298" s="26"/>
      <c r="D298" s="35"/>
      <c r="AH298" s="15"/>
    </row>
    <row r="299" spans="1:34">
      <c r="A299" s="26"/>
      <c r="B299" s="26"/>
      <c r="C299" s="26"/>
      <c r="D299" s="35"/>
      <c r="AH299" s="15"/>
    </row>
    <row r="300" spans="1:34">
      <c r="A300" s="26"/>
      <c r="B300" s="26"/>
      <c r="C300" s="26"/>
      <c r="D300" s="35"/>
      <c r="AH300" s="15"/>
    </row>
    <row r="301" spans="1:34" ht="15.75">
      <c r="A301" s="27"/>
      <c r="B301" s="26"/>
      <c r="C301" s="26"/>
      <c r="D301" s="35"/>
      <c r="AH301" s="15"/>
    </row>
    <row r="302" spans="1:34">
      <c r="A302" s="26"/>
      <c r="B302" s="26"/>
      <c r="C302" s="26"/>
      <c r="D302" s="26"/>
      <c r="AH302" s="15"/>
    </row>
    <row r="303" spans="1:34">
      <c r="A303" s="26"/>
      <c r="B303" s="26"/>
      <c r="C303" s="26"/>
      <c r="D303" s="35"/>
      <c r="AH303" s="15"/>
    </row>
    <row r="304" spans="1:34">
      <c r="A304" s="26"/>
      <c r="B304" s="26"/>
      <c r="C304" s="26"/>
      <c r="D304" s="35"/>
      <c r="AH304" s="15"/>
    </row>
    <row r="305" spans="1:34">
      <c r="A305" s="26"/>
      <c r="B305" s="26"/>
      <c r="C305" s="26"/>
      <c r="D305" s="35"/>
      <c r="AH305" s="15"/>
    </row>
    <row r="306" spans="1:34">
      <c r="A306" s="26"/>
      <c r="B306" s="26"/>
      <c r="C306" s="26"/>
      <c r="D306" s="35"/>
      <c r="AH306" s="15"/>
    </row>
    <row r="307" spans="1:34">
      <c r="A307" s="26"/>
      <c r="B307" s="26"/>
      <c r="C307" s="26"/>
      <c r="D307" s="35"/>
      <c r="AH307" s="15"/>
    </row>
    <row r="308" spans="1:34">
      <c r="A308" s="26"/>
      <c r="B308" s="26"/>
      <c r="C308" s="26"/>
      <c r="D308" s="35"/>
      <c r="AH308" s="15"/>
    </row>
    <row r="309" spans="1:34">
      <c r="A309" s="26"/>
      <c r="B309" s="26"/>
      <c r="C309" s="26"/>
      <c r="D309" s="35"/>
      <c r="AH309" s="15"/>
    </row>
    <row r="310" spans="1:34">
      <c r="A310" s="26"/>
      <c r="B310" s="26"/>
      <c r="C310" s="26"/>
      <c r="D310" s="35"/>
      <c r="AH310" s="15"/>
    </row>
    <row r="311" spans="1:34">
      <c r="A311" s="26"/>
      <c r="B311" s="26"/>
      <c r="C311" s="26"/>
      <c r="D311" s="35"/>
      <c r="AH311" s="15"/>
    </row>
    <row r="312" spans="1:34">
      <c r="A312" s="26"/>
      <c r="B312" s="26"/>
      <c r="C312" s="26"/>
      <c r="D312" s="35"/>
      <c r="AH312" s="15"/>
    </row>
    <row r="313" spans="1:34">
      <c r="A313" s="26"/>
      <c r="B313" s="26"/>
      <c r="C313" s="26"/>
      <c r="D313" s="35"/>
      <c r="AH313" s="15"/>
    </row>
    <row r="314" spans="1:34">
      <c r="A314" s="26"/>
      <c r="B314" s="26"/>
      <c r="C314" s="26"/>
      <c r="D314" s="35"/>
      <c r="AH314" s="15"/>
    </row>
    <row r="315" spans="1:34">
      <c r="A315" s="26"/>
      <c r="B315" s="26"/>
      <c r="C315" s="26"/>
      <c r="D315" s="35"/>
      <c r="AH315" s="15"/>
    </row>
    <row r="316" spans="1:34">
      <c r="A316" s="26"/>
      <c r="B316" s="26"/>
      <c r="C316" s="26"/>
      <c r="D316" s="35"/>
      <c r="AH316" s="15"/>
    </row>
    <row r="317" spans="1:34">
      <c r="A317" s="26"/>
      <c r="B317" s="26"/>
      <c r="C317" s="26"/>
      <c r="D317" s="35"/>
      <c r="AH317" s="15"/>
    </row>
    <row r="318" spans="1:34">
      <c r="A318" s="26"/>
      <c r="B318" s="26"/>
      <c r="C318" s="26"/>
      <c r="D318" s="35"/>
      <c r="AH318" s="15"/>
    </row>
    <row r="319" spans="1:34">
      <c r="A319" s="26"/>
      <c r="B319" s="26"/>
      <c r="C319" s="26"/>
      <c r="D319" s="35"/>
      <c r="AH319" s="15"/>
    </row>
    <row r="320" spans="1:34">
      <c r="A320" s="26"/>
      <c r="B320" s="26"/>
      <c r="C320" s="26"/>
      <c r="D320" s="35"/>
      <c r="AH320" s="15"/>
    </row>
    <row r="321" spans="1:34">
      <c r="A321" s="26"/>
      <c r="B321" s="26"/>
      <c r="C321" s="26"/>
      <c r="D321" s="35"/>
      <c r="AH321" s="15"/>
    </row>
    <row r="322" spans="1:34">
      <c r="A322" s="26"/>
      <c r="B322" s="26"/>
      <c r="C322" s="26"/>
      <c r="D322" s="35"/>
      <c r="AH322" s="15"/>
    </row>
    <row r="323" spans="1:34">
      <c r="A323" s="26"/>
      <c r="B323" s="26"/>
      <c r="C323" s="26"/>
      <c r="D323" s="35"/>
      <c r="AH323" s="15"/>
    </row>
    <row r="324" spans="1:34">
      <c r="A324" s="26"/>
      <c r="B324" s="26"/>
      <c r="C324" s="26"/>
      <c r="D324" s="35"/>
      <c r="AH324" s="15"/>
    </row>
    <row r="325" spans="1:34">
      <c r="A325" s="26"/>
      <c r="B325" s="26"/>
      <c r="C325" s="26"/>
      <c r="D325" s="35"/>
      <c r="AH325" s="15"/>
    </row>
    <row r="326" spans="1:34">
      <c r="A326" s="26"/>
      <c r="B326" s="26"/>
      <c r="C326" s="26"/>
      <c r="D326" s="35"/>
      <c r="AH326" s="15"/>
    </row>
    <row r="327" spans="1:34">
      <c r="A327" s="26"/>
      <c r="B327" s="26"/>
      <c r="C327" s="26"/>
      <c r="D327" s="35"/>
      <c r="AH327" s="15"/>
    </row>
    <row r="328" spans="1:34">
      <c r="A328" s="26"/>
      <c r="B328" s="26"/>
      <c r="C328" s="26"/>
      <c r="D328" s="35"/>
      <c r="AH328" s="15"/>
    </row>
    <row r="329" spans="1:34">
      <c r="A329" s="26"/>
      <c r="B329" s="26"/>
      <c r="C329" s="26"/>
      <c r="D329" s="35"/>
      <c r="AH329" s="15"/>
    </row>
    <row r="330" spans="1:34">
      <c r="A330" s="26"/>
      <c r="B330" s="26"/>
      <c r="C330" s="26"/>
      <c r="D330" s="35"/>
      <c r="AH330" s="15"/>
    </row>
    <row r="331" spans="1:34">
      <c r="A331" s="26"/>
      <c r="B331" s="26"/>
      <c r="C331" s="26"/>
      <c r="D331" s="35"/>
      <c r="AH331" s="15"/>
    </row>
    <row r="332" spans="1:34">
      <c r="A332" s="26"/>
      <c r="B332" s="26"/>
      <c r="C332" s="26"/>
      <c r="D332" s="35"/>
      <c r="AH332" s="15"/>
    </row>
    <row r="333" spans="1:34">
      <c r="A333" s="26"/>
      <c r="B333" s="26"/>
      <c r="C333" s="26"/>
      <c r="D333" s="35"/>
      <c r="AH333" s="15"/>
    </row>
    <row r="334" spans="1:34">
      <c r="A334" s="26"/>
      <c r="B334" s="26"/>
      <c r="C334" s="26"/>
      <c r="D334" s="35"/>
      <c r="AH334" s="15"/>
    </row>
    <row r="335" spans="1:34">
      <c r="A335" s="26"/>
      <c r="B335" s="26"/>
      <c r="C335" s="26"/>
      <c r="D335" s="35"/>
      <c r="AH335" s="15"/>
    </row>
    <row r="336" spans="1:34">
      <c r="A336" s="26"/>
      <c r="B336" s="26"/>
      <c r="C336" s="26"/>
      <c r="D336" s="35"/>
      <c r="AH336" s="15"/>
    </row>
    <row r="337" spans="1:34">
      <c r="A337" s="26"/>
      <c r="B337" s="26"/>
      <c r="C337" s="26"/>
      <c r="D337" s="35"/>
      <c r="AH337" s="15"/>
    </row>
    <row r="338" spans="1:34" ht="15.75">
      <c r="A338" s="27"/>
      <c r="B338" s="26"/>
      <c r="C338" s="26"/>
      <c r="D338" s="35"/>
      <c r="AH338" s="15"/>
    </row>
    <row r="339" spans="1:34" ht="15.75">
      <c r="A339" s="27"/>
      <c r="B339" s="27"/>
      <c r="C339" s="27"/>
      <c r="D339" s="35"/>
      <c r="AH339" s="15"/>
    </row>
    <row r="340" spans="1:34" ht="15.75">
      <c r="A340" s="26"/>
      <c r="B340" s="26"/>
      <c r="C340" s="27"/>
      <c r="D340" s="35"/>
      <c r="AH340" s="15"/>
    </row>
    <row r="341" spans="1:34">
      <c r="A341" s="26"/>
      <c r="B341" s="26"/>
      <c r="C341" s="26"/>
      <c r="D341" s="35"/>
      <c r="AH341" s="15"/>
    </row>
    <row r="342" spans="1:34">
      <c r="A342" s="26"/>
      <c r="B342" s="26"/>
      <c r="C342" s="26"/>
      <c r="D342" s="35"/>
      <c r="AH342" s="15"/>
    </row>
    <row r="343" spans="1:34">
      <c r="A343" s="26"/>
      <c r="B343" s="26"/>
      <c r="C343" s="26"/>
      <c r="D343" s="35"/>
      <c r="AH343" s="15"/>
    </row>
    <row r="344" spans="1:34">
      <c r="A344" s="26"/>
      <c r="B344" s="26"/>
      <c r="C344" s="26"/>
      <c r="D344" s="35"/>
      <c r="AH344" s="15"/>
    </row>
    <row r="345" spans="1:34">
      <c r="A345" s="26"/>
      <c r="B345" s="26"/>
      <c r="C345" s="26"/>
      <c r="D345" s="35"/>
      <c r="AH345" s="15"/>
    </row>
    <row r="346" spans="1:34">
      <c r="A346" s="26"/>
      <c r="B346" s="26"/>
      <c r="C346" s="26"/>
      <c r="D346" s="35"/>
      <c r="AH346" s="15"/>
    </row>
    <row r="347" spans="1:34">
      <c r="A347" s="26"/>
      <c r="B347" s="26"/>
      <c r="C347" s="26"/>
      <c r="D347" s="35"/>
      <c r="AH347" s="15"/>
    </row>
    <row r="348" spans="1:34">
      <c r="A348" s="26"/>
      <c r="B348" s="26"/>
      <c r="C348" s="26"/>
      <c r="D348" s="35"/>
      <c r="AH348" s="15"/>
    </row>
    <row r="349" spans="1:34">
      <c r="A349" s="26"/>
      <c r="B349" s="26"/>
      <c r="C349" s="26"/>
      <c r="D349" s="35"/>
      <c r="AH349" s="15"/>
    </row>
    <row r="350" spans="1:34">
      <c r="A350" s="26"/>
      <c r="B350" s="26"/>
      <c r="C350" s="26"/>
      <c r="D350" s="35"/>
      <c r="AH350" s="15"/>
    </row>
    <row r="351" spans="1:34">
      <c r="A351" s="26"/>
      <c r="B351" s="26"/>
      <c r="C351" s="26"/>
      <c r="D351" s="35"/>
      <c r="AH351" s="15"/>
    </row>
    <row r="352" spans="1:34">
      <c r="A352" s="26"/>
      <c r="B352" s="26"/>
      <c r="C352" s="26"/>
      <c r="D352" s="35"/>
      <c r="AH352" s="15"/>
    </row>
    <row r="353" spans="1:34">
      <c r="A353" s="26"/>
      <c r="B353" s="26"/>
      <c r="C353" s="26"/>
      <c r="D353" s="35"/>
      <c r="AH353" s="15"/>
    </row>
    <row r="354" spans="1:34">
      <c r="A354" s="26"/>
      <c r="B354" s="26"/>
      <c r="C354" s="26"/>
      <c r="D354" s="35"/>
      <c r="AH354" s="15"/>
    </row>
    <row r="355" spans="1:34">
      <c r="A355" s="26"/>
      <c r="B355" s="26"/>
      <c r="C355" s="26"/>
      <c r="D355" s="35"/>
      <c r="AH355" s="15"/>
    </row>
    <row r="356" spans="1:34">
      <c r="A356" s="26"/>
      <c r="B356" s="26"/>
      <c r="C356" s="26"/>
      <c r="D356" s="35"/>
      <c r="AH356" s="15"/>
    </row>
    <row r="357" spans="1:34">
      <c r="A357" s="26"/>
      <c r="B357" s="26"/>
      <c r="C357" s="26"/>
      <c r="D357" s="35"/>
      <c r="AH357" s="15"/>
    </row>
    <row r="358" spans="1:34">
      <c r="A358" s="26"/>
      <c r="B358" s="26"/>
      <c r="C358" s="26"/>
      <c r="D358" s="35"/>
      <c r="AH358" s="15"/>
    </row>
    <row r="359" spans="1:34">
      <c r="A359" s="26"/>
      <c r="B359" s="26"/>
      <c r="C359" s="26"/>
      <c r="D359" s="35"/>
      <c r="AH359" s="15"/>
    </row>
    <row r="360" spans="1:34">
      <c r="A360" s="26"/>
      <c r="B360" s="26"/>
      <c r="C360" s="26"/>
      <c r="D360" s="35"/>
      <c r="AH360" s="15"/>
    </row>
    <row r="361" spans="1:34">
      <c r="A361" s="26"/>
      <c r="B361" s="26"/>
      <c r="C361" s="26"/>
      <c r="D361" s="35"/>
      <c r="AH361" s="15"/>
    </row>
    <row r="362" spans="1:34">
      <c r="A362" s="26"/>
      <c r="B362" s="26"/>
      <c r="C362" s="26"/>
      <c r="D362" s="35"/>
      <c r="AH362" s="15"/>
    </row>
    <row r="363" spans="1:34">
      <c r="A363" s="26"/>
      <c r="B363" s="26"/>
      <c r="C363" s="26"/>
      <c r="D363" s="35"/>
      <c r="AH363" s="15"/>
    </row>
    <row r="364" spans="1:34">
      <c r="A364" s="26"/>
      <c r="B364" s="26"/>
      <c r="C364" s="26"/>
      <c r="D364" s="35"/>
      <c r="AH364" s="15"/>
    </row>
    <row r="365" spans="1:34">
      <c r="A365" s="26"/>
      <c r="B365" s="26"/>
      <c r="C365" s="26"/>
      <c r="D365" s="35"/>
      <c r="AH365" s="15"/>
    </row>
    <row r="366" spans="1:34">
      <c r="A366" s="26"/>
      <c r="B366" s="26"/>
      <c r="C366" s="26"/>
      <c r="D366" s="35"/>
      <c r="AH366" s="15"/>
    </row>
    <row r="367" spans="1:34">
      <c r="A367" s="26"/>
      <c r="B367" s="26"/>
      <c r="C367" s="26"/>
      <c r="D367" s="35"/>
      <c r="AH367" s="15"/>
    </row>
    <row r="368" spans="1:34">
      <c r="A368" s="26"/>
      <c r="B368" s="26"/>
      <c r="C368" s="26"/>
      <c r="D368" s="35"/>
      <c r="AH368" s="15"/>
    </row>
    <row r="369" spans="1:34">
      <c r="A369" s="26"/>
      <c r="B369" s="26"/>
      <c r="C369" s="26"/>
      <c r="D369" s="35"/>
      <c r="AH369" s="15"/>
    </row>
    <row r="370" spans="1:34">
      <c r="A370" s="26"/>
      <c r="B370" s="26"/>
      <c r="C370" s="26"/>
      <c r="D370" s="35"/>
      <c r="AH370" s="15"/>
    </row>
    <row r="371" spans="1:34">
      <c r="A371" s="26"/>
      <c r="B371" s="26"/>
      <c r="C371" s="26"/>
      <c r="D371" s="35"/>
      <c r="AH371" s="15"/>
    </row>
    <row r="372" spans="1:34">
      <c r="A372" s="26"/>
      <c r="B372" s="26"/>
      <c r="C372" s="26"/>
      <c r="D372" s="35"/>
      <c r="AH372" s="15"/>
    </row>
    <row r="373" spans="1:34">
      <c r="A373" s="26"/>
      <c r="B373" s="26"/>
      <c r="C373" s="26"/>
      <c r="D373" s="35"/>
      <c r="AH373" s="15"/>
    </row>
    <row r="374" spans="1:34">
      <c r="A374" s="26"/>
      <c r="B374" s="26"/>
      <c r="C374" s="26"/>
      <c r="D374" s="35"/>
      <c r="AH374" s="15"/>
    </row>
    <row r="375" spans="1:34">
      <c r="A375" s="26"/>
      <c r="B375" s="26"/>
      <c r="C375" s="26"/>
      <c r="D375" s="35"/>
      <c r="AH375" s="15"/>
    </row>
    <row r="376" spans="1:34">
      <c r="A376" s="26"/>
      <c r="B376" s="26"/>
      <c r="C376" s="26"/>
      <c r="D376" s="35"/>
      <c r="AH376" s="15"/>
    </row>
    <row r="377" spans="1:34">
      <c r="A377" s="26"/>
      <c r="B377" s="26"/>
      <c r="C377" s="26"/>
      <c r="D377" s="35"/>
      <c r="AH377" s="15"/>
    </row>
    <row r="378" spans="1:34">
      <c r="A378" s="26"/>
      <c r="B378" s="26"/>
      <c r="C378" s="26"/>
      <c r="D378" s="35"/>
      <c r="AH378" s="15"/>
    </row>
    <row r="379" spans="1:34">
      <c r="A379" s="26"/>
      <c r="B379" s="26"/>
      <c r="C379" s="26"/>
      <c r="D379" s="35"/>
      <c r="AH379" s="15"/>
    </row>
    <row r="380" spans="1:34">
      <c r="A380" s="26"/>
      <c r="B380" s="26"/>
      <c r="C380" s="26"/>
      <c r="D380" s="35"/>
      <c r="AH380" s="15"/>
    </row>
    <row r="381" spans="1:34">
      <c r="A381" s="26"/>
      <c r="B381" s="26"/>
      <c r="C381" s="26"/>
      <c r="D381" s="35"/>
      <c r="AH381" s="15"/>
    </row>
    <row r="382" spans="1:34">
      <c r="A382" s="26"/>
      <c r="B382" s="26"/>
      <c r="C382" s="26"/>
      <c r="D382" s="35"/>
      <c r="AH382" s="15"/>
    </row>
    <row r="383" spans="1:34">
      <c r="A383" s="26"/>
      <c r="B383" s="26"/>
      <c r="C383" s="26"/>
      <c r="D383" s="35"/>
      <c r="AH383" s="15"/>
    </row>
    <row r="384" spans="1:34">
      <c r="A384" s="26"/>
      <c r="B384" s="26"/>
      <c r="C384" s="26"/>
      <c r="D384" s="35"/>
      <c r="AH384" s="15"/>
    </row>
    <row r="385" spans="1:34">
      <c r="A385" s="26"/>
      <c r="B385" s="26"/>
      <c r="C385" s="26"/>
      <c r="D385" s="35"/>
      <c r="AH385" s="15"/>
    </row>
    <row r="386" spans="1:34">
      <c r="A386" s="26"/>
      <c r="B386" s="26"/>
      <c r="C386" s="26"/>
      <c r="D386" s="35"/>
      <c r="AH386" s="15"/>
    </row>
    <row r="387" spans="1:34">
      <c r="A387" s="26"/>
      <c r="B387" s="26"/>
      <c r="C387" s="26"/>
      <c r="D387" s="35"/>
      <c r="AH387" s="15"/>
    </row>
    <row r="388" spans="1:34">
      <c r="A388" s="26"/>
      <c r="B388" s="26"/>
      <c r="C388" s="26"/>
      <c r="D388" s="35"/>
      <c r="AH388" s="15"/>
    </row>
    <row r="389" spans="1:34">
      <c r="A389" s="26"/>
      <c r="B389" s="26"/>
      <c r="C389" s="26"/>
      <c r="D389" s="35"/>
      <c r="AH389" s="15"/>
    </row>
    <row r="390" spans="1:34">
      <c r="A390" s="26"/>
      <c r="B390" s="26"/>
      <c r="C390" s="26"/>
      <c r="D390" s="35"/>
      <c r="AH390" s="15"/>
    </row>
    <row r="391" spans="1:34">
      <c r="A391" s="26"/>
      <c r="B391" s="26"/>
      <c r="C391" s="26"/>
      <c r="D391" s="35"/>
      <c r="AH391" s="15"/>
    </row>
    <row r="392" spans="1:34">
      <c r="A392" s="26"/>
      <c r="B392" s="26"/>
      <c r="C392" s="26"/>
      <c r="D392" s="35"/>
      <c r="AH392" s="15"/>
    </row>
    <row r="393" spans="1:34">
      <c r="A393" s="26"/>
      <c r="B393" s="26"/>
      <c r="C393" s="26"/>
      <c r="D393" s="35"/>
      <c r="AH393" s="15"/>
    </row>
    <row r="394" spans="1:34">
      <c r="A394" s="26"/>
      <c r="B394" s="26"/>
      <c r="C394" s="26"/>
      <c r="D394" s="35"/>
      <c r="AH394" s="15"/>
    </row>
    <row r="395" spans="1:34">
      <c r="A395" s="26"/>
      <c r="B395" s="26"/>
      <c r="C395" s="26"/>
      <c r="D395" s="35"/>
      <c r="AH395" s="15"/>
    </row>
    <row r="396" spans="1:34">
      <c r="A396" s="26"/>
      <c r="B396" s="26"/>
      <c r="C396" s="26"/>
      <c r="D396" s="35"/>
      <c r="AH396" s="15"/>
    </row>
    <row r="397" spans="1:34">
      <c r="A397" s="26"/>
      <c r="B397" s="26"/>
      <c r="C397" s="26"/>
      <c r="D397" s="35"/>
      <c r="AH397" s="15"/>
    </row>
    <row r="398" spans="1:34">
      <c r="A398" s="26"/>
      <c r="B398" s="26"/>
      <c r="C398" s="26"/>
      <c r="D398" s="35"/>
      <c r="AH398" s="15"/>
    </row>
    <row r="399" spans="1:34">
      <c r="A399" s="26"/>
      <c r="B399" s="26"/>
      <c r="C399" s="26"/>
      <c r="D399" s="35"/>
      <c r="AH399" s="15"/>
    </row>
    <row r="400" spans="1:34">
      <c r="A400" s="26"/>
      <c r="B400" s="26"/>
      <c r="C400" s="26"/>
      <c r="D400" s="35"/>
      <c r="AH400" s="15"/>
    </row>
    <row r="401" spans="1:34">
      <c r="A401" s="26"/>
      <c r="B401" s="26"/>
      <c r="C401" s="26"/>
      <c r="D401" s="35"/>
      <c r="AH401" s="15"/>
    </row>
    <row r="402" spans="1:34">
      <c r="A402" s="26"/>
      <c r="B402" s="26"/>
      <c r="C402" s="26"/>
      <c r="D402" s="35"/>
      <c r="AH402" s="15"/>
    </row>
    <row r="403" spans="1:34">
      <c r="A403" s="26"/>
      <c r="B403" s="26"/>
      <c r="C403" s="26"/>
      <c r="D403" s="35"/>
      <c r="AH403" s="15"/>
    </row>
    <row r="404" spans="1:34">
      <c r="A404" s="26"/>
      <c r="B404" s="26"/>
      <c r="C404" s="26"/>
      <c r="D404" s="35"/>
      <c r="AH404" s="15"/>
    </row>
    <row r="405" spans="1:34">
      <c r="A405" s="26"/>
      <c r="B405" s="26"/>
      <c r="C405" s="26"/>
      <c r="D405" s="35"/>
      <c r="AH405" s="15"/>
    </row>
    <row r="406" spans="1:34">
      <c r="A406" s="26"/>
      <c r="B406" s="26"/>
      <c r="C406" s="26"/>
      <c r="D406" s="35"/>
      <c r="AH406" s="15"/>
    </row>
    <row r="407" spans="1:34">
      <c r="A407" s="26"/>
      <c r="B407" s="26"/>
      <c r="C407" s="26"/>
      <c r="D407" s="35"/>
      <c r="AH407" s="15"/>
    </row>
    <row r="408" spans="1:34">
      <c r="A408" s="26"/>
      <c r="B408" s="26"/>
      <c r="C408" s="26"/>
      <c r="D408" s="35"/>
      <c r="AH408" s="15"/>
    </row>
    <row r="409" spans="1:34">
      <c r="A409" s="26"/>
      <c r="B409" s="26"/>
      <c r="C409" s="26"/>
      <c r="D409" s="35"/>
      <c r="AH409" s="15"/>
    </row>
    <row r="410" spans="1:34">
      <c r="A410" s="26"/>
      <c r="B410" s="26"/>
      <c r="C410" s="26"/>
      <c r="D410" s="35"/>
      <c r="AH410" s="15"/>
    </row>
    <row r="411" spans="1:34">
      <c r="A411" s="26"/>
      <c r="B411" s="26"/>
      <c r="C411" s="26"/>
      <c r="D411" s="35"/>
      <c r="AH411" s="15"/>
    </row>
    <row r="412" spans="1:34">
      <c r="A412" s="26"/>
      <c r="B412" s="26"/>
      <c r="C412" s="26"/>
      <c r="D412" s="35"/>
      <c r="AH412" s="15"/>
    </row>
    <row r="413" spans="1:34">
      <c r="A413" s="26"/>
      <c r="B413" s="26"/>
      <c r="C413" s="26"/>
      <c r="D413" s="35"/>
      <c r="AH413" s="15"/>
    </row>
    <row r="414" spans="1:34">
      <c r="A414" s="26"/>
      <c r="B414" s="26"/>
      <c r="C414" s="26"/>
      <c r="D414" s="35"/>
      <c r="AH414" s="15"/>
    </row>
    <row r="415" spans="1:34">
      <c r="A415" s="26"/>
      <c r="B415" s="26"/>
      <c r="C415" s="26"/>
      <c r="D415" s="35"/>
      <c r="AH415" s="15"/>
    </row>
    <row r="416" spans="1:34">
      <c r="A416" s="26"/>
      <c r="B416" s="26"/>
      <c r="C416" s="26"/>
      <c r="D416" s="35"/>
      <c r="AH416" s="15"/>
    </row>
    <row r="417" spans="1:34">
      <c r="A417" s="26"/>
      <c r="B417" s="26"/>
      <c r="C417" s="26"/>
      <c r="D417" s="35"/>
      <c r="AH417" s="15"/>
    </row>
    <row r="418" spans="1:34">
      <c r="A418" s="26"/>
      <c r="B418" s="26"/>
      <c r="C418" s="26"/>
      <c r="D418" s="35"/>
      <c r="AH418" s="15"/>
    </row>
    <row r="419" spans="1:34">
      <c r="A419" s="26"/>
      <c r="B419" s="26"/>
      <c r="C419" s="26"/>
      <c r="D419" s="35"/>
      <c r="AH419" s="15"/>
    </row>
    <row r="420" spans="1:34">
      <c r="A420" s="26"/>
      <c r="B420" s="26"/>
      <c r="C420" s="26"/>
      <c r="D420" s="35"/>
      <c r="AH420" s="15"/>
    </row>
    <row r="421" spans="1:34">
      <c r="A421" s="26"/>
      <c r="B421" s="26"/>
      <c r="C421" s="26"/>
      <c r="D421" s="35"/>
      <c r="AH421" s="15"/>
    </row>
    <row r="422" spans="1:34">
      <c r="A422" s="26"/>
      <c r="B422" s="26"/>
      <c r="C422" s="26"/>
      <c r="D422" s="35"/>
      <c r="AH422" s="15"/>
    </row>
    <row r="423" spans="1:34">
      <c r="A423" s="26"/>
      <c r="B423" s="26"/>
      <c r="C423" s="26"/>
      <c r="D423" s="35"/>
      <c r="AH423" s="15"/>
    </row>
    <row r="424" spans="1:34">
      <c r="A424" s="26"/>
      <c r="B424" s="26"/>
      <c r="C424" s="26"/>
      <c r="D424" s="35"/>
      <c r="AH424" s="15"/>
    </row>
    <row r="425" spans="1:34">
      <c r="A425" s="26"/>
      <c r="B425" s="26"/>
      <c r="C425" s="26"/>
      <c r="D425" s="35"/>
      <c r="AH425" s="15"/>
    </row>
    <row r="426" spans="1:34">
      <c r="A426" s="26"/>
      <c r="B426" s="26"/>
      <c r="C426" s="26"/>
      <c r="D426" s="35"/>
      <c r="AH426" s="15"/>
    </row>
    <row r="427" spans="1:34">
      <c r="A427" s="26"/>
      <c r="B427" s="26"/>
      <c r="C427" s="26"/>
      <c r="D427" s="35"/>
      <c r="AH427" s="15"/>
    </row>
    <row r="428" spans="1:34">
      <c r="A428" s="26"/>
      <c r="B428" s="26"/>
      <c r="C428" s="26"/>
      <c r="D428" s="35"/>
      <c r="AH428" s="15"/>
    </row>
    <row r="429" spans="1:34">
      <c r="A429" s="26"/>
      <c r="B429" s="26"/>
      <c r="C429" s="26"/>
      <c r="D429" s="35"/>
      <c r="AH429" s="15"/>
    </row>
    <row r="430" spans="1:34">
      <c r="A430" s="26"/>
      <c r="B430" s="26"/>
      <c r="C430" s="26"/>
      <c r="D430" s="35"/>
      <c r="AH430" s="15"/>
    </row>
    <row r="431" spans="1:34">
      <c r="A431" s="26"/>
      <c r="B431" s="26"/>
      <c r="C431" s="26"/>
      <c r="D431" s="35"/>
      <c r="AH431" s="15"/>
    </row>
    <row r="432" spans="1:34">
      <c r="A432" s="26"/>
      <c r="B432" s="26"/>
      <c r="C432" s="26"/>
      <c r="D432" s="35"/>
      <c r="AH432" s="15"/>
    </row>
    <row r="433" spans="1:34">
      <c r="A433" s="26"/>
      <c r="B433" s="26"/>
      <c r="C433" s="26"/>
      <c r="D433" s="35"/>
      <c r="AH433" s="15"/>
    </row>
    <row r="434" spans="1:34">
      <c r="A434" s="26"/>
      <c r="B434" s="26"/>
      <c r="C434" s="26"/>
      <c r="D434" s="35"/>
      <c r="AH434" s="15"/>
    </row>
    <row r="435" spans="1:34">
      <c r="A435" s="26"/>
      <c r="B435" s="26"/>
      <c r="C435" s="26"/>
      <c r="D435" s="35"/>
      <c r="AH435" s="15"/>
    </row>
    <row r="436" spans="1:34">
      <c r="A436" s="26"/>
      <c r="B436" s="26"/>
      <c r="C436" s="26"/>
      <c r="D436" s="35"/>
      <c r="AH436" s="15"/>
    </row>
    <row r="437" spans="1:34">
      <c r="A437" s="26"/>
      <c r="B437" s="26"/>
      <c r="C437" s="26"/>
      <c r="D437" s="35"/>
      <c r="AH437" s="15"/>
    </row>
    <row r="438" spans="1:34">
      <c r="A438" s="26"/>
      <c r="B438" s="26"/>
      <c r="C438" s="26"/>
      <c r="D438" s="35"/>
      <c r="AH438" s="15"/>
    </row>
    <row r="439" spans="1:34">
      <c r="A439" s="26"/>
      <c r="B439" s="26"/>
      <c r="C439" s="26"/>
      <c r="D439" s="35"/>
      <c r="AH439" s="15"/>
    </row>
    <row r="440" spans="1:34">
      <c r="A440" s="26"/>
      <c r="B440" s="26"/>
      <c r="C440" s="26"/>
      <c r="D440" s="35"/>
      <c r="AH440" s="15"/>
    </row>
    <row r="441" spans="1:34">
      <c r="A441" s="26"/>
      <c r="B441" s="26"/>
      <c r="C441" s="26"/>
      <c r="D441" s="35"/>
      <c r="AH441" s="15"/>
    </row>
    <row r="442" spans="1:34">
      <c r="A442" s="26"/>
      <c r="B442" s="26"/>
      <c r="C442" s="26"/>
      <c r="D442" s="35"/>
      <c r="AH442" s="15"/>
    </row>
    <row r="443" spans="1:34">
      <c r="A443" s="26"/>
      <c r="B443" s="26"/>
      <c r="C443" s="26"/>
      <c r="D443" s="35"/>
      <c r="AH443" s="15"/>
    </row>
    <row r="444" spans="1:34">
      <c r="A444" s="26"/>
      <c r="B444" s="26"/>
      <c r="C444" s="26"/>
      <c r="D444" s="35"/>
      <c r="AH444" s="15"/>
    </row>
    <row r="445" spans="1:34">
      <c r="A445" s="26"/>
      <c r="B445" s="26"/>
      <c r="C445" s="26"/>
      <c r="D445" s="35"/>
      <c r="AH445" s="15"/>
    </row>
    <row r="446" spans="1:34">
      <c r="A446" s="26"/>
      <c r="B446" s="26"/>
      <c r="C446" s="26"/>
      <c r="D446" s="35"/>
      <c r="AH446" s="15"/>
    </row>
    <row r="447" spans="1:34">
      <c r="A447" s="26"/>
      <c r="B447" s="26"/>
      <c r="C447" s="26"/>
      <c r="D447" s="35"/>
      <c r="AH447" s="15"/>
    </row>
    <row r="448" spans="1:34">
      <c r="A448" s="26"/>
      <c r="B448" s="26"/>
      <c r="C448" s="26"/>
      <c r="D448" s="35"/>
      <c r="AH448" s="15"/>
    </row>
    <row r="449" spans="1:34">
      <c r="A449" s="26"/>
      <c r="B449" s="26"/>
      <c r="C449" s="26"/>
      <c r="D449" s="35"/>
      <c r="AH449" s="15"/>
    </row>
    <row r="450" spans="1:34">
      <c r="A450" s="26"/>
      <c r="B450" s="26"/>
      <c r="C450" s="26"/>
      <c r="D450" s="35"/>
      <c r="AH450" s="15"/>
    </row>
    <row r="451" spans="1:34">
      <c r="A451" s="26"/>
      <c r="B451" s="26"/>
      <c r="C451" s="26"/>
      <c r="D451" s="35"/>
      <c r="AH451" s="15"/>
    </row>
    <row r="452" spans="1:34">
      <c r="A452" s="26"/>
      <c r="B452" s="26"/>
      <c r="C452" s="26"/>
      <c r="D452" s="35"/>
      <c r="AH452" s="15"/>
    </row>
    <row r="453" spans="1:34">
      <c r="A453" s="26"/>
      <c r="B453" s="26"/>
      <c r="C453" s="26"/>
      <c r="D453" s="35"/>
      <c r="AH453" s="15"/>
    </row>
    <row r="454" spans="1:34" ht="15.75">
      <c r="A454" s="27"/>
      <c r="B454" s="27"/>
      <c r="C454" s="27"/>
      <c r="D454" s="35"/>
      <c r="AH454" s="15"/>
    </row>
    <row r="455" spans="1:34">
      <c r="A455" s="26"/>
      <c r="B455" s="26"/>
      <c r="C455" s="26"/>
      <c r="D455" s="35"/>
      <c r="AH455" s="15"/>
    </row>
    <row r="456" spans="1:34">
      <c r="A456" s="26"/>
      <c r="B456" s="26"/>
      <c r="C456" s="26"/>
      <c r="D456" s="35"/>
      <c r="AH456" s="15"/>
    </row>
    <row r="457" spans="1:34">
      <c r="A457" s="26"/>
      <c r="B457" s="26"/>
      <c r="C457" s="26"/>
      <c r="D457" s="35"/>
      <c r="AH457" s="15"/>
    </row>
    <row r="458" spans="1:34">
      <c r="A458" s="26"/>
      <c r="B458" s="26"/>
      <c r="C458" s="26"/>
      <c r="D458" s="35"/>
      <c r="AH458" s="15"/>
    </row>
    <row r="459" spans="1:34">
      <c r="A459" s="26"/>
      <c r="B459" s="26"/>
      <c r="C459" s="26"/>
      <c r="D459" s="35"/>
      <c r="AH459" s="15"/>
    </row>
    <row r="460" spans="1:34">
      <c r="A460" s="26"/>
      <c r="B460" s="26"/>
      <c r="C460" s="26"/>
      <c r="D460" s="35"/>
      <c r="AH460" s="15"/>
    </row>
    <row r="461" spans="1:34">
      <c r="A461" s="26"/>
      <c r="B461" s="26"/>
      <c r="C461" s="26"/>
      <c r="D461" s="35"/>
      <c r="AH461" s="15"/>
    </row>
    <row r="462" spans="1:34">
      <c r="A462" s="26"/>
      <c r="B462" s="26"/>
      <c r="C462" s="26"/>
      <c r="D462" s="35"/>
      <c r="AH462" s="15"/>
    </row>
    <row r="463" spans="1:34">
      <c r="A463" s="26"/>
      <c r="B463" s="26"/>
      <c r="C463" s="26"/>
      <c r="D463" s="35"/>
      <c r="AH463" s="15"/>
    </row>
    <row r="464" spans="1:34">
      <c r="A464" s="26"/>
      <c r="B464" s="26"/>
      <c r="C464" s="26"/>
      <c r="D464" s="35"/>
      <c r="AH464" s="15"/>
    </row>
    <row r="465" spans="1:34">
      <c r="A465" s="26"/>
      <c r="B465" s="26"/>
      <c r="C465" s="26"/>
      <c r="D465" s="35"/>
      <c r="AH465" s="15"/>
    </row>
    <row r="466" spans="1:34">
      <c r="A466" s="26"/>
      <c r="B466" s="26"/>
      <c r="C466" s="26"/>
      <c r="D466" s="35"/>
      <c r="AH466" s="15"/>
    </row>
    <row r="467" spans="1:34">
      <c r="A467" s="26"/>
      <c r="B467" s="26"/>
      <c r="C467" s="26"/>
      <c r="D467" s="35"/>
      <c r="AH467" s="15"/>
    </row>
    <row r="468" spans="1:34">
      <c r="A468" s="26"/>
      <c r="B468" s="26"/>
      <c r="C468" s="26"/>
      <c r="D468" s="35"/>
      <c r="AH468" s="15"/>
    </row>
    <row r="469" spans="1:34">
      <c r="A469" s="26"/>
      <c r="B469" s="26"/>
      <c r="C469" s="26"/>
      <c r="D469" s="35"/>
      <c r="AH469" s="15"/>
    </row>
    <row r="470" spans="1:34">
      <c r="A470" s="26"/>
      <c r="B470" s="26"/>
      <c r="C470" s="26"/>
      <c r="D470" s="35"/>
      <c r="AH470" s="15"/>
    </row>
    <row r="471" spans="1:34">
      <c r="A471" s="26"/>
      <c r="B471" s="26"/>
      <c r="C471" s="26"/>
      <c r="D471" s="35"/>
      <c r="AH471" s="15"/>
    </row>
    <row r="472" spans="1:34">
      <c r="A472" s="26"/>
      <c r="B472" s="26"/>
      <c r="C472" s="26"/>
      <c r="D472" s="35"/>
      <c r="AH472" s="15"/>
    </row>
    <row r="473" spans="1:34">
      <c r="A473" s="26"/>
      <c r="B473" s="26"/>
      <c r="C473" s="26"/>
      <c r="D473" s="35"/>
      <c r="AH473" s="15"/>
    </row>
    <row r="474" spans="1:34">
      <c r="A474" s="26"/>
      <c r="B474" s="26"/>
      <c r="C474" s="26"/>
      <c r="D474" s="35"/>
      <c r="AH474" s="15"/>
    </row>
    <row r="475" spans="1:34" ht="15.75">
      <c r="A475" s="40"/>
      <c r="B475" s="26"/>
      <c r="C475" s="26"/>
      <c r="D475" s="35"/>
      <c r="AH475" s="15"/>
    </row>
    <row r="476" spans="1:34">
      <c r="AH476" s="15"/>
    </row>
    <row r="477" spans="1:34">
      <c r="D477" s="16">
        <v>17.177946969696976</v>
      </c>
      <c r="AH477" s="15"/>
    </row>
    <row r="478" spans="1:34">
      <c r="AH478" s="15"/>
    </row>
    <row r="479" spans="1:34">
      <c r="AH479" s="15"/>
    </row>
    <row r="480" spans="1:34">
      <c r="AH480" s="15"/>
    </row>
    <row r="481" spans="34:34">
      <c r="AH481" s="15"/>
    </row>
    <row r="482" spans="34:34">
      <c r="AH482" s="15"/>
    </row>
    <row r="483" spans="34:34">
      <c r="AH483" s="15"/>
    </row>
    <row r="484" spans="34:34">
      <c r="AH484" s="15"/>
    </row>
    <row r="485" spans="34:34">
      <c r="AH485" s="15"/>
    </row>
    <row r="486" spans="34:34">
      <c r="AH486" s="15"/>
    </row>
    <row r="487" spans="34:34">
      <c r="AH487" s="15"/>
    </row>
    <row r="488" spans="34:34">
      <c r="AH488" s="15"/>
    </row>
    <row r="489" spans="34:34">
      <c r="AH489" s="15"/>
    </row>
    <row r="490" spans="34:34">
      <c r="AH490" s="15"/>
    </row>
    <row r="491" spans="34:34">
      <c r="AH491" s="15"/>
    </row>
    <row r="492" spans="34:34">
      <c r="AH492" s="15"/>
    </row>
    <row r="493" spans="34:34">
      <c r="AH493" s="15"/>
    </row>
    <row r="494" spans="34:34">
      <c r="AH494" s="15"/>
    </row>
    <row r="495" spans="34:34">
      <c r="AH495" s="15"/>
    </row>
    <row r="496" spans="34:34">
      <c r="AH496" s="15"/>
    </row>
    <row r="497" spans="34:34">
      <c r="AH497" s="15"/>
    </row>
    <row r="498" spans="34:34">
      <c r="AH498" s="15"/>
    </row>
    <row r="499" spans="34:34">
      <c r="AH499" s="15"/>
    </row>
    <row r="500" spans="34:34">
      <c r="AH500" s="15"/>
    </row>
    <row r="501" spans="34:34">
      <c r="AH501" s="15"/>
    </row>
    <row r="502" spans="34:34">
      <c r="AH502" s="15"/>
    </row>
    <row r="503" spans="34:34">
      <c r="AH503" s="15"/>
    </row>
    <row r="504" spans="34:34">
      <c r="AH504" s="15"/>
    </row>
    <row r="505" spans="34:34">
      <c r="AH505" s="15"/>
    </row>
    <row r="506" spans="34:34">
      <c r="AH506" s="15"/>
    </row>
    <row r="507" spans="34:34">
      <c r="AH507" s="15"/>
    </row>
    <row r="508" spans="34:34">
      <c r="AH508" s="15"/>
    </row>
    <row r="509" spans="34:34">
      <c r="AH509" s="15"/>
    </row>
    <row r="510" spans="34:34">
      <c r="AH510" s="15"/>
    </row>
    <row r="511" spans="34:34">
      <c r="AH511" s="15"/>
    </row>
    <row r="512" spans="34:34">
      <c r="AH512" s="15"/>
    </row>
    <row r="513" spans="34:34">
      <c r="AH513" s="15"/>
    </row>
    <row r="514" spans="34:34">
      <c r="AH514" s="15"/>
    </row>
    <row r="515" spans="34:34">
      <c r="AH515" s="15"/>
    </row>
    <row r="516" spans="34:34">
      <c r="AH516" s="15"/>
    </row>
    <row r="517" spans="34:34">
      <c r="AH517" s="15"/>
    </row>
    <row r="518" spans="34:34">
      <c r="AH518" s="15"/>
    </row>
    <row r="519" spans="34:34">
      <c r="AH519" s="15"/>
    </row>
    <row r="520" spans="34:34">
      <c r="AH520" s="15"/>
    </row>
    <row r="521" spans="34:34">
      <c r="AH521" s="15"/>
    </row>
    <row r="522" spans="34:34">
      <c r="AH522" s="15"/>
    </row>
    <row r="523" spans="34:34">
      <c r="AH523" s="15"/>
    </row>
    <row r="524" spans="34:34">
      <c r="AH524" s="15"/>
    </row>
    <row r="525" spans="34:34">
      <c r="AH525" s="15"/>
    </row>
    <row r="526" spans="34:34">
      <c r="AH526" s="15"/>
    </row>
    <row r="527" spans="34:34">
      <c r="AH527" s="15"/>
    </row>
    <row r="528" spans="34:34">
      <c r="AH528" s="15"/>
    </row>
    <row r="529" spans="34:34">
      <c r="AH529" s="15"/>
    </row>
    <row r="530" spans="34:34">
      <c r="AH530" s="15"/>
    </row>
    <row r="531" spans="34:34">
      <c r="AH531" s="15"/>
    </row>
    <row r="532" spans="34:34">
      <c r="AH532" s="15"/>
    </row>
    <row r="533" spans="34:34">
      <c r="AH533" s="15"/>
    </row>
    <row r="534" spans="34:34">
      <c r="AH534" s="15"/>
    </row>
    <row r="535" spans="34:34">
      <c r="AH535" s="15"/>
    </row>
    <row r="536" spans="34:34">
      <c r="AH536" s="15"/>
    </row>
    <row r="537" spans="34:34">
      <c r="AH537" s="15"/>
    </row>
    <row r="538" spans="34:34">
      <c r="AH538" s="15"/>
    </row>
    <row r="539" spans="34:34">
      <c r="AH539" s="15"/>
    </row>
    <row r="540" spans="34:34">
      <c r="AH540" s="14"/>
    </row>
    <row r="541" spans="34:34">
      <c r="AH541" s="13"/>
    </row>
    <row r="542" spans="34:34">
      <c r="AH542" s="13"/>
    </row>
    <row r="543" spans="34:34">
      <c r="AH543" s="13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Hayes, John</dc:creator>
  <cp:lastModifiedBy>Hardwick, Laura</cp:lastModifiedBy>
  <dcterms:created xsi:type="dcterms:W3CDTF">2025-08-14T12:28:15Z</dcterms:created>
  <dcterms:modified xsi:type="dcterms:W3CDTF">2026-05-13T20:54:05Z</dcterms:modified>
</cp:coreProperties>
</file>