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ocurement\FY SOLICITATIONS\FY 2026 SOLICATIONS\26-041-LH-LMIG 2026-IFB\IFB\"/>
    </mc:Choice>
  </mc:AlternateContent>
  <xr:revisionPtr revIDLastSave="0" documentId="13_ncr:1_{28BF7A90-AD94-449E-92E5-F8E991743641}" xr6:coauthVersionLast="47" xr6:coauthVersionMax="47" xr10:uidLastSave="{00000000-0000-0000-0000-000000000000}"/>
  <bookViews>
    <workbookView xWindow="19090" yWindow="-110" windowWidth="38620" windowHeight="2110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8" i="1" l="1"/>
  <c r="AD148" i="1"/>
  <c r="AC148" i="1"/>
  <c r="AA148" i="1"/>
  <c r="V148" i="1"/>
  <c r="U148" i="1"/>
  <c r="S148" i="1"/>
  <c r="R148" i="1"/>
  <c r="Q148" i="1"/>
  <c r="P148" i="1"/>
  <c r="T148" i="1" l="1"/>
  <c r="AB148" i="1"/>
  <c r="W148" i="1"/>
  <c r="X148" i="1"/>
  <c r="Y148" i="1"/>
  <c r="Z148" i="1"/>
  <c r="AF148" i="1"/>
  <c r="I107" i="1" l="1"/>
  <c r="J107" i="1" s="1"/>
  <c r="I108" i="1"/>
  <c r="J108" i="1" s="1"/>
  <c r="I109" i="1"/>
  <c r="J109" i="1" s="1"/>
  <c r="I110" i="1"/>
  <c r="J110" i="1" s="1"/>
  <c r="I111" i="1"/>
  <c r="N111" i="1" s="1"/>
  <c r="I112" i="1"/>
  <c r="J112" i="1" s="1"/>
  <c r="I113" i="1"/>
  <c r="N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N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L127" i="1" s="1"/>
  <c r="I128" i="1"/>
  <c r="J128" i="1" s="1"/>
  <c r="I129" i="1"/>
  <c r="L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L135" i="1" s="1"/>
  <c r="I136" i="1"/>
  <c r="J136" i="1" s="1"/>
  <c r="I137" i="1"/>
  <c r="N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L143" i="1" s="1"/>
  <c r="I144" i="1"/>
  <c r="J144" i="1" s="1"/>
  <c r="I145" i="1"/>
  <c r="L145" i="1" s="1"/>
  <c r="I146" i="1"/>
  <c r="J146" i="1" s="1"/>
  <c r="I93" i="1"/>
  <c r="J93" i="1" s="1"/>
  <c r="I94" i="1"/>
  <c r="N94" i="1" s="1"/>
  <c r="I95" i="1"/>
  <c r="N95" i="1" s="1"/>
  <c r="I96" i="1"/>
  <c r="J96" i="1" s="1"/>
  <c r="I97" i="1"/>
  <c r="N97" i="1" s="1"/>
  <c r="I98" i="1"/>
  <c r="L98" i="1" s="1"/>
  <c r="I99" i="1"/>
  <c r="J99" i="1" s="1"/>
  <c r="I100" i="1"/>
  <c r="J100" i="1" s="1"/>
  <c r="I101" i="1"/>
  <c r="N101" i="1" s="1"/>
  <c r="I102" i="1"/>
  <c r="N102" i="1" s="1"/>
  <c r="I103" i="1"/>
  <c r="J103" i="1" s="1"/>
  <c r="I104" i="1"/>
  <c r="N104" i="1" s="1"/>
  <c r="I105" i="1"/>
  <c r="N105" i="1" s="1"/>
  <c r="I77" i="1"/>
  <c r="J77" i="1" s="1"/>
  <c r="I78" i="1"/>
  <c r="J78" i="1" s="1"/>
  <c r="I79" i="1"/>
  <c r="J79" i="1" s="1"/>
  <c r="I80" i="1"/>
  <c r="O80" i="1" s="1"/>
  <c r="I81" i="1"/>
  <c r="J81" i="1" s="1"/>
  <c r="I82" i="1"/>
  <c r="J82" i="1" s="1"/>
  <c r="I83" i="1"/>
  <c r="O83" i="1" s="1"/>
  <c r="I84" i="1"/>
  <c r="O84" i="1" s="1"/>
  <c r="I85" i="1"/>
  <c r="J85" i="1" s="1"/>
  <c r="I86" i="1"/>
  <c r="J86" i="1" s="1"/>
  <c r="I87" i="1"/>
  <c r="J87" i="1" s="1"/>
  <c r="I88" i="1"/>
  <c r="O88" i="1" s="1"/>
  <c r="I89" i="1"/>
  <c r="J89" i="1" s="1"/>
  <c r="I90" i="1"/>
  <c r="J90" i="1" s="1"/>
  <c r="I91" i="1"/>
  <c r="L91" i="1" s="1"/>
  <c r="I71" i="1"/>
  <c r="J71" i="1" s="1"/>
  <c r="I72" i="1"/>
  <c r="J72" i="1" s="1"/>
  <c r="I73" i="1"/>
  <c r="J73" i="1" s="1"/>
  <c r="I74" i="1"/>
  <c r="J74" i="1" s="1"/>
  <c r="I75" i="1"/>
  <c r="J75" i="1" s="1"/>
  <c r="I49" i="1"/>
  <c r="L49" i="1" s="1"/>
  <c r="I50" i="1"/>
  <c r="O50" i="1" s="1"/>
  <c r="I51" i="1"/>
  <c r="O51" i="1" s="1"/>
  <c r="I52" i="1"/>
  <c r="O52" i="1" s="1"/>
  <c r="I53" i="1"/>
  <c r="O53" i="1" s="1"/>
  <c r="I54" i="1"/>
  <c r="J54" i="1" s="1"/>
  <c r="I55" i="1"/>
  <c r="N55" i="1" s="1"/>
  <c r="I56" i="1"/>
  <c r="O56" i="1" s="1"/>
  <c r="I57" i="1"/>
  <c r="O57" i="1" s="1"/>
  <c r="I58" i="1"/>
  <c r="N58" i="1" s="1"/>
  <c r="I59" i="1"/>
  <c r="O59" i="1" s="1"/>
  <c r="I60" i="1"/>
  <c r="J60" i="1" s="1"/>
  <c r="I61" i="1"/>
  <c r="J61" i="1" s="1"/>
  <c r="I62" i="1"/>
  <c r="J62" i="1" s="1"/>
  <c r="I63" i="1"/>
  <c r="N63" i="1" s="1"/>
  <c r="I64" i="1"/>
  <c r="O64" i="1" s="1"/>
  <c r="I65" i="1"/>
  <c r="L65" i="1" s="1"/>
  <c r="I66" i="1"/>
  <c r="N66" i="1" s="1"/>
  <c r="I67" i="1"/>
  <c r="J67" i="1" s="1"/>
  <c r="I68" i="1"/>
  <c r="J68" i="1" s="1"/>
  <c r="I69" i="1"/>
  <c r="J69" i="1" s="1"/>
  <c r="I37" i="1"/>
  <c r="J37" i="1" s="1"/>
  <c r="I38" i="1"/>
  <c r="O38" i="1" s="1"/>
  <c r="I39" i="1"/>
  <c r="O39" i="1" s="1"/>
  <c r="I40" i="1"/>
  <c r="J40" i="1" s="1"/>
  <c r="I41" i="1"/>
  <c r="N41" i="1" s="1"/>
  <c r="I42" i="1"/>
  <c r="L42" i="1" s="1"/>
  <c r="I43" i="1"/>
  <c r="L43" i="1" s="1"/>
  <c r="I44" i="1"/>
  <c r="O44" i="1" s="1"/>
  <c r="I45" i="1"/>
  <c r="J45" i="1" s="1"/>
  <c r="I46" i="1"/>
  <c r="J46" i="1" s="1"/>
  <c r="I47" i="1"/>
  <c r="J47" i="1" s="1"/>
  <c r="I31" i="1"/>
  <c r="O31" i="1" s="1"/>
  <c r="I32" i="1"/>
  <c r="N32" i="1" s="1"/>
  <c r="I33" i="1"/>
  <c r="L33" i="1" s="1"/>
  <c r="I34" i="1"/>
  <c r="L34" i="1" s="1"/>
  <c r="I35" i="1"/>
  <c r="L35" i="1" s="1"/>
  <c r="I27" i="1"/>
  <c r="L27" i="1" s="1"/>
  <c r="I28" i="1"/>
  <c r="L28" i="1" s="1"/>
  <c r="I29" i="1"/>
  <c r="L29" i="1" s="1"/>
  <c r="I26" i="1"/>
  <c r="J26" i="1" s="1"/>
  <c r="I20" i="1"/>
  <c r="L20" i="1" s="1"/>
  <c r="I21" i="1"/>
  <c r="L21" i="1" s="1"/>
  <c r="I22" i="1"/>
  <c r="O22" i="1" s="1"/>
  <c r="I23" i="1"/>
  <c r="N23" i="1" s="1"/>
  <c r="I24" i="1"/>
  <c r="L24" i="1" s="1"/>
  <c r="I25" i="1"/>
  <c r="L25" i="1" s="1"/>
  <c r="I16" i="1"/>
  <c r="L16" i="1" s="1"/>
  <c r="I17" i="1"/>
  <c r="L17" i="1" s="1"/>
  <c r="I18" i="1"/>
  <c r="L18" i="1" s="1"/>
  <c r="I19" i="1"/>
  <c r="L19" i="1" s="1"/>
  <c r="I15" i="1"/>
  <c r="N15" i="1" s="1"/>
  <c r="I14" i="1"/>
  <c r="J14" i="1" s="1"/>
  <c r="I6" i="1"/>
  <c r="O6" i="1" s="1"/>
  <c r="I7" i="1"/>
  <c r="N7" i="1" s="1"/>
  <c r="I8" i="1"/>
  <c r="L8" i="1" s="1"/>
  <c r="I9" i="1"/>
  <c r="J9" i="1" s="1"/>
  <c r="I10" i="1"/>
  <c r="L10" i="1" s="1"/>
  <c r="I11" i="1"/>
  <c r="J11" i="1" s="1"/>
  <c r="I12" i="1"/>
  <c r="J12" i="1" s="1"/>
  <c r="I13" i="1"/>
  <c r="J13" i="1" s="1"/>
  <c r="I4" i="1"/>
  <c r="J4" i="1" s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N131" i="1" l="1"/>
  <c r="O123" i="1"/>
  <c r="O131" i="1"/>
  <c r="L75" i="1"/>
  <c r="L78" i="1"/>
  <c r="L54" i="1"/>
  <c r="N122" i="1"/>
  <c r="L77" i="1"/>
  <c r="N79" i="1"/>
  <c r="L136" i="1"/>
  <c r="L45" i="1"/>
  <c r="L101" i="1"/>
  <c r="L87" i="1"/>
  <c r="L46" i="1"/>
  <c r="O63" i="1"/>
  <c r="L73" i="1"/>
  <c r="O138" i="1"/>
  <c r="L62" i="1"/>
  <c r="N133" i="1"/>
  <c r="O47" i="1"/>
  <c r="L125" i="1"/>
  <c r="N146" i="1"/>
  <c r="O46" i="1"/>
  <c r="N73" i="1"/>
  <c r="N62" i="1"/>
  <c r="L112" i="1"/>
  <c r="O37" i="1"/>
  <c r="O118" i="1"/>
  <c r="L79" i="1"/>
  <c r="N74" i="1"/>
  <c r="O74" i="1"/>
  <c r="L130" i="1"/>
  <c r="L47" i="1"/>
  <c r="N125" i="1"/>
  <c r="N47" i="1"/>
  <c r="O87" i="1"/>
  <c r="L110" i="1"/>
  <c r="L74" i="1"/>
  <c r="L39" i="1"/>
  <c r="N87" i="1"/>
  <c r="N39" i="1"/>
  <c r="O79" i="1"/>
  <c r="L123" i="1"/>
  <c r="L90" i="1"/>
  <c r="N123" i="1"/>
  <c r="N85" i="1"/>
  <c r="L139" i="1"/>
  <c r="L117" i="1"/>
  <c r="L89" i="1"/>
  <c r="L37" i="1"/>
  <c r="N45" i="1"/>
  <c r="O117" i="1"/>
  <c r="O77" i="1"/>
  <c r="L115" i="1"/>
  <c r="N115" i="1"/>
  <c r="N75" i="1"/>
  <c r="O115" i="1"/>
  <c r="O75" i="1"/>
  <c r="L133" i="1"/>
  <c r="L50" i="1"/>
  <c r="N109" i="1"/>
  <c r="N37" i="1"/>
  <c r="O107" i="1"/>
  <c r="L132" i="1"/>
  <c r="N139" i="1"/>
  <c r="N108" i="1"/>
  <c r="O139" i="1"/>
  <c r="L131" i="1"/>
  <c r="L107" i="1"/>
  <c r="N107" i="1"/>
  <c r="L109" i="1"/>
  <c r="N124" i="1"/>
  <c r="N38" i="1"/>
  <c r="O109" i="1"/>
  <c r="L82" i="1"/>
  <c r="L103" i="1"/>
  <c r="L81" i="1"/>
  <c r="L60" i="1"/>
  <c r="N141" i="1"/>
  <c r="N90" i="1"/>
  <c r="O133" i="1"/>
  <c r="O105" i="1"/>
  <c r="L141" i="1"/>
  <c r="N117" i="1"/>
  <c r="O104" i="1"/>
  <c r="N116" i="1"/>
  <c r="O103" i="1"/>
  <c r="N132" i="1"/>
  <c r="N46" i="1"/>
  <c r="O41" i="1"/>
  <c r="L140" i="1"/>
  <c r="L124" i="1"/>
  <c r="L100" i="1"/>
  <c r="L38" i="1"/>
  <c r="N140" i="1"/>
  <c r="N82" i="1"/>
  <c r="N54" i="1"/>
  <c r="O142" i="1"/>
  <c r="O125" i="1"/>
  <c r="O113" i="1"/>
  <c r="L108" i="1"/>
  <c r="L95" i="1"/>
  <c r="N103" i="1"/>
  <c r="N81" i="1"/>
  <c r="O141" i="1"/>
  <c r="O124" i="1"/>
  <c r="O110" i="1"/>
  <c r="O91" i="1"/>
  <c r="O73" i="1"/>
  <c r="N134" i="1"/>
  <c r="N119" i="1"/>
  <c r="O140" i="1"/>
  <c r="O71" i="1"/>
  <c r="L116" i="1"/>
  <c r="L105" i="1"/>
  <c r="N100" i="1"/>
  <c r="O121" i="1"/>
  <c r="O108" i="1"/>
  <c r="O82" i="1"/>
  <c r="O81" i="1"/>
  <c r="O100" i="1"/>
  <c r="L111" i="1"/>
  <c r="L41" i="1"/>
  <c r="N71" i="1"/>
  <c r="O132" i="1"/>
  <c r="O116" i="1"/>
  <c r="O95" i="1"/>
  <c r="L134" i="1"/>
  <c r="N83" i="1"/>
  <c r="O120" i="1"/>
  <c r="O45" i="1"/>
  <c r="N69" i="1"/>
  <c r="J35" i="1"/>
  <c r="L144" i="1"/>
  <c r="L120" i="1"/>
  <c r="L85" i="1"/>
  <c r="N110" i="1"/>
  <c r="N96" i="1"/>
  <c r="O128" i="1"/>
  <c r="N112" i="1"/>
  <c r="L142" i="1"/>
  <c r="L118" i="1"/>
  <c r="N120" i="1"/>
  <c r="O126" i="1"/>
  <c r="O85" i="1"/>
  <c r="O4" i="1"/>
  <c r="L96" i="1"/>
  <c r="L61" i="1"/>
  <c r="L44" i="1"/>
  <c r="N91" i="1"/>
  <c r="N77" i="1"/>
  <c r="O96" i="1"/>
  <c r="L128" i="1"/>
  <c r="N142" i="1"/>
  <c r="N128" i="1"/>
  <c r="N118" i="1"/>
  <c r="L126" i="1"/>
  <c r="N126" i="1"/>
  <c r="O134" i="1"/>
  <c r="O112" i="1"/>
  <c r="O94" i="1"/>
  <c r="N13" i="1"/>
  <c r="J105" i="1"/>
  <c r="L138" i="1"/>
  <c r="L40" i="1"/>
  <c r="N130" i="1"/>
  <c r="N72" i="1"/>
  <c r="O114" i="1"/>
  <c r="O86" i="1"/>
  <c r="L99" i="1"/>
  <c r="L86" i="1"/>
  <c r="N93" i="1"/>
  <c r="O146" i="1"/>
  <c r="O122" i="1"/>
  <c r="J64" i="1"/>
  <c r="L146" i="1"/>
  <c r="L114" i="1"/>
  <c r="O72" i="1"/>
  <c r="J57" i="1"/>
  <c r="L102" i="1"/>
  <c r="L72" i="1"/>
  <c r="N138" i="1"/>
  <c r="N78" i="1"/>
  <c r="N40" i="1"/>
  <c r="O130" i="1"/>
  <c r="O40" i="1"/>
  <c r="J97" i="1"/>
  <c r="J20" i="1"/>
  <c r="L122" i="1"/>
  <c r="L7" i="1"/>
  <c r="L93" i="1"/>
  <c r="L6" i="1"/>
  <c r="N114" i="1"/>
  <c r="N86" i="1"/>
  <c r="O93" i="1"/>
  <c r="O78" i="1"/>
  <c r="O29" i="1"/>
  <c r="J95" i="1"/>
  <c r="J127" i="1"/>
  <c r="J111" i="1"/>
  <c r="J29" i="1"/>
  <c r="J34" i="1"/>
  <c r="L119" i="1"/>
  <c r="L32" i="1"/>
  <c r="N136" i="1"/>
  <c r="N127" i="1"/>
  <c r="N89" i="1"/>
  <c r="N68" i="1"/>
  <c r="N6" i="1"/>
  <c r="O136" i="1"/>
  <c r="O127" i="1"/>
  <c r="O119" i="1"/>
  <c r="O111" i="1"/>
  <c r="O102" i="1"/>
  <c r="O99" i="1"/>
  <c r="O69" i="1"/>
  <c r="O28" i="1"/>
  <c r="J56" i="1"/>
  <c r="J94" i="1"/>
  <c r="J23" i="1"/>
  <c r="J28" i="1"/>
  <c r="J31" i="1"/>
  <c r="L53" i="1"/>
  <c r="L31" i="1"/>
  <c r="N144" i="1"/>
  <c r="N135" i="1"/>
  <c r="N99" i="1"/>
  <c r="O144" i="1"/>
  <c r="O135" i="1"/>
  <c r="O101" i="1"/>
  <c r="O98" i="1"/>
  <c r="O90" i="1"/>
  <c r="O21" i="1"/>
  <c r="J39" i="1"/>
  <c r="J53" i="1"/>
  <c r="J104" i="1"/>
  <c r="J135" i="1"/>
  <c r="J10" i="1"/>
  <c r="J17" i="1"/>
  <c r="J22" i="1"/>
  <c r="L80" i="1"/>
  <c r="L71" i="1"/>
  <c r="L52" i="1"/>
  <c r="L23" i="1"/>
  <c r="N143" i="1"/>
  <c r="N98" i="1"/>
  <c r="N61" i="1"/>
  <c r="N31" i="1"/>
  <c r="O143" i="1"/>
  <c r="O89" i="1"/>
  <c r="O62" i="1"/>
  <c r="O20" i="1"/>
  <c r="J38" i="1"/>
  <c r="J84" i="1"/>
  <c r="J143" i="1"/>
  <c r="L69" i="1"/>
  <c r="L22" i="1"/>
  <c r="N60" i="1"/>
  <c r="N29" i="1"/>
  <c r="O61" i="1"/>
  <c r="O13" i="1"/>
  <c r="J91" i="1"/>
  <c r="J83" i="1"/>
  <c r="J102" i="1"/>
  <c r="J15" i="1"/>
  <c r="L88" i="1"/>
  <c r="L68" i="1"/>
  <c r="L15" i="1"/>
  <c r="N22" i="1"/>
  <c r="O54" i="1"/>
  <c r="O12" i="1"/>
  <c r="J65" i="1"/>
  <c r="J101" i="1"/>
  <c r="J98" i="1"/>
  <c r="L14" i="1"/>
  <c r="N53" i="1"/>
  <c r="N21" i="1"/>
  <c r="J145" i="1"/>
  <c r="J137" i="1"/>
  <c r="J129" i="1"/>
  <c r="J121" i="1"/>
  <c r="J113" i="1"/>
  <c r="N52" i="1"/>
  <c r="N14" i="1"/>
  <c r="J88" i="1"/>
  <c r="J80" i="1"/>
  <c r="O129" i="1"/>
  <c r="O145" i="1"/>
  <c r="O137" i="1"/>
  <c r="L113" i="1"/>
  <c r="L121" i="1"/>
  <c r="L137" i="1"/>
  <c r="N145" i="1"/>
  <c r="N129" i="1"/>
  <c r="O97" i="1"/>
  <c r="L97" i="1"/>
  <c r="L94" i="1"/>
  <c r="L104" i="1"/>
  <c r="N88" i="1"/>
  <c r="N80" i="1"/>
  <c r="L84" i="1"/>
  <c r="L83" i="1"/>
  <c r="N84" i="1"/>
  <c r="J8" i="1"/>
  <c r="J21" i="1"/>
  <c r="J27" i="1"/>
  <c r="J33" i="1"/>
  <c r="L59" i="1"/>
  <c r="L13" i="1"/>
  <c r="L4" i="1"/>
  <c r="N59" i="1"/>
  <c r="N28" i="1"/>
  <c r="N20" i="1"/>
  <c r="N12" i="1"/>
  <c r="N4" i="1"/>
  <c r="O60" i="1"/>
  <c r="O27" i="1"/>
  <c r="O19" i="1"/>
  <c r="O11" i="1"/>
  <c r="J44" i="1"/>
  <c r="J63" i="1"/>
  <c r="J55" i="1"/>
  <c r="J7" i="1"/>
  <c r="J32" i="1"/>
  <c r="L58" i="1"/>
  <c r="L12" i="1"/>
  <c r="N27" i="1"/>
  <c r="N19" i="1"/>
  <c r="N11" i="1"/>
  <c r="O55" i="1"/>
  <c r="O35" i="1"/>
  <c r="O26" i="1"/>
  <c r="O18" i="1"/>
  <c r="O10" i="1"/>
  <c r="J43" i="1"/>
  <c r="J6" i="1"/>
  <c r="J19" i="1"/>
  <c r="L11" i="1"/>
  <c r="N35" i="1"/>
  <c r="N26" i="1"/>
  <c r="N18" i="1"/>
  <c r="N10" i="1"/>
  <c r="O34" i="1"/>
  <c r="O25" i="1"/>
  <c r="O17" i="1"/>
  <c r="O9" i="1"/>
  <c r="J42" i="1"/>
  <c r="J18" i="1"/>
  <c r="L67" i="1"/>
  <c r="L26" i="1"/>
  <c r="N34" i="1"/>
  <c r="N25" i="1"/>
  <c r="N17" i="1"/>
  <c r="N9" i="1"/>
  <c r="O68" i="1"/>
  <c r="O33" i="1"/>
  <c r="O24" i="1"/>
  <c r="O16" i="1"/>
  <c r="O8" i="1"/>
  <c r="J41" i="1"/>
  <c r="J52" i="1"/>
  <c r="J25" i="1"/>
  <c r="L66" i="1"/>
  <c r="L9" i="1"/>
  <c r="N67" i="1"/>
  <c r="N51" i="1"/>
  <c r="N42" i="1"/>
  <c r="N33" i="1"/>
  <c r="N24" i="1"/>
  <c r="N16" i="1"/>
  <c r="N8" i="1"/>
  <c r="O67" i="1"/>
  <c r="O43" i="1"/>
  <c r="O32" i="1"/>
  <c r="O23" i="1"/>
  <c r="O15" i="1"/>
  <c r="O7" i="1"/>
  <c r="J59" i="1"/>
  <c r="J51" i="1"/>
  <c r="J16" i="1"/>
  <c r="J24" i="1"/>
  <c r="L51" i="1"/>
  <c r="O42" i="1"/>
  <c r="O14" i="1"/>
  <c r="J66" i="1"/>
  <c r="J58" i="1"/>
  <c r="J50" i="1"/>
  <c r="J49" i="1"/>
  <c r="N65" i="1"/>
  <c r="N57" i="1"/>
  <c r="N49" i="1"/>
  <c r="L57" i="1"/>
  <c r="N50" i="1"/>
  <c r="L56" i="1"/>
  <c r="L63" i="1"/>
  <c r="L55" i="1"/>
  <c r="N64" i="1"/>
  <c r="N56" i="1"/>
  <c r="O66" i="1"/>
  <c r="O58" i="1"/>
  <c r="O65" i="1"/>
  <c r="O49" i="1"/>
  <c r="L64" i="1"/>
  <c r="N44" i="1"/>
  <c r="N43" i="1"/>
  <c r="I148" i="1"/>
  <c r="G148" i="1" l="1"/>
  <c r="N148" i="1"/>
  <c r="J148" i="1" l="1"/>
  <c r="L148" i="1"/>
  <c r="O148" i="1"/>
</calcChain>
</file>

<file path=xl/sharedStrings.xml><?xml version="1.0" encoding="utf-8"?>
<sst xmlns="http://schemas.openxmlformats.org/spreadsheetml/2006/main" count="749" uniqueCount="203">
  <si>
    <t>Road Name</t>
  </si>
  <si>
    <t>Miles</t>
  </si>
  <si>
    <t xml:space="preserve"> Width (Ft)</t>
  </si>
  <si>
    <t xml:space="preserve"> Square Yards</t>
  </si>
  <si>
    <t xml:space="preserve"> Patchwork,SY, E</t>
  </si>
  <si>
    <t>Deep Patch SY, E</t>
  </si>
  <si>
    <t>Asphalt, Tons 12.5 mm, E</t>
  </si>
  <si>
    <t>Asphalt, Tons 9.5 mm, E</t>
  </si>
  <si>
    <t>Tack,Gal, E</t>
  </si>
  <si>
    <t>Milling,Tons, E</t>
  </si>
  <si>
    <t xml:space="preserve"> M.H. (EA), E</t>
  </si>
  <si>
    <t>M.H. Risers (EA), E</t>
  </si>
  <si>
    <t>W.V. (EA), E</t>
  </si>
  <si>
    <t>W.V. Risers (EA), E</t>
  </si>
  <si>
    <t xml:space="preserve">Painted Arrows(EA), E </t>
  </si>
  <si>
    <t>Bike Symbols(EA),E</t>
  </si>
  <si>
    <t xml:space="preserve">Painted Crosswalks(LF), E </t>
  </si>
  <si>
    <t xml:space="preserve">Painted Stop Bars(LF), E </t>
  </si>
  <si>
    <t>RR Symbols(EA), E</t>
  </si>
  <si>
    <t>GABC E</t>
  </si>
  <si>
    <t>RPM,M,E</t>
  </si>
  <si>
    <t>Clip Grass Shoulders, Miles, Est.</t>
  </si>
  <si>
    <t>From</t>
  </si>
  <si>
    <t>To</t>
  </si>
  <si>
    <t>Striping, M (Centerline And Lane Lines)LF, Est.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</si>
  <si>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</si>
  <si>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</si>
  <si>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</si>
  <si>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</si>
  <si>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</si>
  <si>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</si>
  <si>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</si>
  <si>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</si>
  <si>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>EA</t>
  </si>
  <si>
    <t>Traffic Signal Loop Install</t>
  </si>
  <si>
    <t>Striping (Center Lines, Edge Lines, Lane Lines)</t>
  </si>
  <si>
    <t>LF</t>
  </si>
  <si>
    <t>Painted Arrows</t>
  </si>
  <si>
    <t>Bike Symbols</t>
  </si>
  <si>
    <t>Painted Crosswalks</t>
  </si>
  <si>
    <t>Painted Stop Bars</t>
  </si>
  <si>
    <t>Painted RR Symbols</t>
  </si>
  <si>
    <t>RPMs</t>
  </si>
  <si>
    <t>Clipping Grassed Shoulders</t>
  </si>
  <si>
    <t>cul-de-sac</t>
  </si>
  <si>
    <t>Grace Road</t>
  </si>
  <si>
    <t>Forest Hill Rd</t>
  </si>
  <si>
    <t>Lokchapee Dr</t>
  </si>
  <si>
    <t>Huntington Pl</t>
  </si>
  <si>
    <t>Huntington Ct</t>
  </si>
  <si>
    <t>Brandon Way</t>
  </si>
  <si>
    <t>Kells Ct</t>
  </si>
  <si>
    <t>Lichelle Ct</t>
  </si>
  <si>
    <t>Commanche Dr</t>
  </si>
  <si>
    <t>Sioux Dr</t>
  </si>
  <si>
    <t>Commanche Pl</t>
  </si>
  <si>
    <t>Arbor Climb</t>
  </si>
  <si>
    <t>Lokchapee Ridge</t>
  </si>
  <si>
    <t>Carrick Way</t>
  </si>
  <si>
    <t>Troon W</t>
  </si>
  <si>
    <t>Rutledge Way</t>
  </si>
  <si>
    <t>Ravenal Ct</t>
  </si>
  <si>
    <t>Ashford Park</t>
  </si>
  <si>
    <t>Hanover Place</t>
  </si>
  <si>
    <t>Clarendon Ct</t>
  </si>
  <si>
    <t>Trillium Terrace</t>
  </si>
  <si>
    <t>Mandalay Ct</t>
  </si>
  <si>
    <t>Taylorcrest Dr</t>
  </si>
  <si>
    <t>Hudson Way</t>
  </si>
  <si>
    <t>Trula Dawn Ct</t>
  </si>
  <si>
    <t>Lance Dr</t>
  </si>
  <si>
    <t>Chad Court</t>
  </si>
  <si>
    <t>Alicia Ct</t>
  </si>
  <si>
    <t>Becca Ct</t>
  </si>
  <si>
    <t>Pine Rock Ct</t>
  </si>
  <si>
    <t>Oney Dr</t>
  </si>
  <si>
    <t>Trudie Lane</t>
  </si>
  <si>
    <t>Benton Dr</t>
  </si>
  <si>
    <t>Alma Dr</t>
  </si>
  <si>
    <t>Cutler Ct</t>
  </si>
  <si>
    <t>Franklinton Road</t>
  </si>
  <si>
    <t>Heathwood Dr</t>
  </si>
  <si>
    <t>Formosa Walk</t>
  </si>
  <si>
    <t>Shadeland  Place</t>
  </si>
  <si>
    <t>Richwood Ct</t>
  </si>
  <si>
    <t>Shadow Wood Ct</t>
  </si>
  <si>
    <t>Meadow Wood Dr</t>
  </si>
  <si>
    <t>Rosewood Ct</t>
  </si>
  <si>
    <t>Antioch Road</t>
  </si>
  <si>
    <t>Rutherford Ave</t>
  </si>
  <si>
    <t>Cleveland St</t>
  </si>
  <si>
    <t>Hanson St</t>
  </si>
  <si>
    <t>Southshore Ct</t>
  </si>
  <si>
    <t>Tiffin Cir</t>
  </si>
  <si>
    <t>Glenrock Ct</t>
  </si>
  <si>
    <t>Rolling Rd</t>
  </si>
  <si>
    <t>Clairmont Pl</t>
  </si>
  <si>
    <t>River Ridge Dr</t>
  </si>
  <si>
    <t>Rolling Rd N</t>
  </si>
  <si>
    <t>Red Oak Dr</t>
  </si>
  <si>
    <t>Red Oak Ct</t>
  </si>
  <si>
    <t>Sweet Bay Ct</t>
  </si>
  <si>
    <t>Laurel Oak Ct</t>
  </si>
  <si>
    <t>Red Bank Ct</t>
  </si>
  <si>
    <t>Greystone Ct</t>
  </si>
  <si>
    <t>Clairmont Ave</t>
  </si>
  <si>
    <t>Riverview Rd</t>
  </si>
  <si>
    <t>Southshore Dr</t>
  </si>
  <si>
    <t>Inwood Dr</t>
  </si>
  <si>
    <t>Sheraton Dr</t>
  </si>
  <si>
    <t>Industrial Highway</t>
  </si>
  <si>
    <t>Avondale Mill Rd</t>
  </si>
  <si>
    <t>Lokchapee Landing</t>
  </si>
  <si>
    <t>Arbor Ct</t>
  </si>
  <si>
    <t>Zebulon Rd</t>
  </si>
  <si>
    <t xml:space="preserve">Hanover Place </t>
  </si>
  <si>
    <t xml:space="preserve">Clarendon Ct </t>
  </si>
  <si>
    <t>Kenilworth Ct</t>
  </si>
  <si>
    <t xml:space="preserve">Kenilworth Ct </t>
  </si>
  <si>
    <t>Foster Road</t>
  </si>
  <si>
    <t xml:space="preserve">Ashford Park </t>
  </si>
  <si>
    <t>Hartley Bridge Rd</t>
  </si>
  <si>
    <t xml:space="preserve">Hudson Way </t>
  </si>
  <si>
    <t>Matt Dr</t>
  </si>
  <si>
    <t>William Way</t>
  </si>
  <si>
    <t>Skipperton Road</t>
  </si>
  <si>
    <t>Alma Drive</t>
  </si>
  <si>
    <t xml:space="preserve">Alma Dr </t>
  </si>
  <si>
    <t>Riggins Mill Rd</t>
  </si>
  <si>
    <t>Seville Road</t>
  </si>
  <si>
    <t xml:space="preserve">Seville Road </t>
  </si>
  <si>
    <t>Brownston Circle</t>
  </si>
  <si>
    <t xml:space="preserve">Brownston Circle </t>
  </si>
  <si>
    <t>Old Franklinton Rd</t>
  </si>
  <si>
    <t>Jeffersonville Rd</t>
  </si>
  <si>
    <t>Heath Road</t>
  </si>
  <si>
    <t>Rosewood Court</t>
  </si>
  <si>
    <t xml:space="preserve">Rosewood Ct </t>
  </si>
  <si>
    <t>Shadeland Place</t>
  </si>
  <si>
    <t xml:space="preserve">Heathwood Dr </t>
  </si>
  <si>
    <t>North to cul-de-sac</t>
  </si>
  <si>
    <t>South to cul-de-sac</t>
  </si>
  <si>
    <t>Antioch Pl</t>
  </si>
  <si>
    <t>Heard Ave</t>
  </si>
  <si>
    <t>Raines Ave</t>
  </si>
  <si>
    <t>Crisp St</t>
  </si>
  <si>
    <t>Spikes St</t>
  </si>
  <si>
    <t>Charles St</t>
  </si>
  <si>
    <t>Pittman St</t>
  </si>
  <si>
    <t>Colquitt St</t>
  </si>
  <si>
    <t>Holloway St</t>
  </si>
  <si>
    <t>Blount St</t>
  </si>
  <si>
    <t>Simmons St S</t>
  </si>
  <si>
    <t>Bacon St</t>
  </si>
  <si>
    <t>Houston Ave</t>
  </si>
  <si>
    <t>N Pine Knoll Dr</t>
  </si>
  <si>
    <t>Rolling Road</t>
  </si>
  <si>
    <t>start of circle</t>
  </si>
  <si>
    <t xml:space="preserve">Southshore Ct </t>
  </si>
  <si>
    <t>part of circle</t>
  </si>
  <si>
    <t>Tiffin Ct</t>
  </si>
  <si>
    <t>Glenrock Dr</t>
  </si>
  <si>
    <t>Stoney Brook Ct</t>
  </si>
  <si>
    <t>Clifton Dr</t>
  </si>
  <si>
    <t>Hickory Ridge Dr</t>
  </si>
  <si>
    <t>Rolling Road N</t>
  </si>
  <si>
    <t>Avenue of Pines</t>
  </si>
  <si>
    <t xml:space="preserve">Avenue of Pines </t>
  </si>
  <si>
    <t>N Pierce Ave</t>
  </si>
  <si>
    <t>Southshore Pl</t>
  </si>
  <si>
    <t xml:space="preserve">N Pierce Ave </t>
  </si>
  <si>
    <t>Length (Feet)</t>
  </si>
  <si>
    <t>Length (Miles)</t>
  </si>
  <si>
    <t>Alexandria Dr</t>
  </si>
  <si>
    <t>Taylor Crest Dr</t>
  </si>
  <si>
    <t>Audubon Dr</t>
  </si>
  <si>
    <t>Audubon Cir</t>
  </si>
  <si>
    <t>Painted X-Hatching, LF, E</t>
  </si>
  <si>
    <t>Rumble Strips</t>
  </si>
  <si>
    <t>Painted X-Hatching</t>
  </si>
  <si>
    <t>MILES</t>
  </si>
  <si>
    <t xml:space="preserve"> Speed Bumps(EA),E</t>
  </si>
  <si>
    <t xml:space="preserve">Painted Messages </t>
  </si>
  <si>
    <t xml:space="preserve"> Painted Messages (EA),E</t>
  </si>
  <si>
    <t>Speed Bumps</t>
  </si>
  <si>
    <t xml:space="preserve"> Rumble Strips(SET),E</t>
  </si>
  <si>
    <t>SETS</t>
  </si>
  <si>
    <t>PROJECT QUANTITIES SHEET FOR 2026 LMIG ROAD LIST</t>
  </si>
  <si>
    <t>Water Valves (Adjustment)</t>
  </si>
  <si>
    <t>Manholes (Adjustment)</t>
  </si>
  <si>
    <t>Install Furnished  Water Valve Risers</t>
  </si>
  <si>
    <t>I-75 Bridge</t>
  </si>
  <si>
    <t>Traffic Signal Loops (EA), E</t>
  </si>
  <si>
    <t>PCI Rating</t>
  </si>
  <si>
    <t>Install Furnished Sewer Manhole, Storm Manhole Risers</t>
  </si>
  <si>
    <t>Manhole Risers</t>
  </si>
  <si>
    <t>Water Valves Risers</t>
  </si>
  <si>
    <t>Item</t>
  </si>
  <si>
    <t>Unit</t>
  </si>
  <si>
    <t>Quantity</t>
  </si>
  <si>
    <t xml:space="preserve">Unit Price </t>
  </si>
  <si>
    <t>Total Price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</si>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</sst>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4" fillId="2" borderId="2" applyNumberFormat="0" applyAlignment="0" applyProtection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0" xfId="0" applyNumberFormat="1"/>
    <xf numFmtId="164" fontId="0" fillId="0" borderId="0" xfId="0" applyNumberFormat="1"/>
    <xf numFmtId="0" fontId="4" fillId="2" borderId="2" xfId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2" xfId="1" applyFill="1"/>
    <xf numFmtId="0" fontId="4" fillId="3" borderId="3" xfId="1" applyFill="1" applyBorder="1"/>
    <xf numFmtId="0" fontId="4" fillId="3" borderId="0" xfId="1" applyFill="1" applyBorder="1"/>
    <xf numFmtId="2" fontId="0" fillId="4" borderId="0" xfId="0" applyNumberFormat="1" applyFill="1"/>
    <xf numFmtId="0" fontId="0" fillId="4" borderId="0" xfId="0" applyFill="1"/>
    <xf numFmtId="2" fontId="4" fillId="4" borderId="0" xfId="1" applyNumberFormat="1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0" xfId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3" fillId="0" borderId="0" xfId="0" applyFont="1"/>
    <xf numFmtId="0" fontId="0" fillId="6" borderId="0" xfId="0" applyFill="1"/>
    <xf numFmtId="0" fontId="0" fillId="3" borderId="0" xfId="0" applyFill="1"/>
    <xf numFmtId="0" fontId="3" fillId="3" borderId="0" xfId="0" applyFont="1" applyFill="1"/>
    <xf numFmtId="1" fontId="0" fillId="0" borderId="0" xfId="0" applyNumberFormat="1"/>
    <xf numFmtId="1" fontId="3" fillId="0" borderId="0" xfId="0" applyNumberFormat="1" applyFont="1"/>
    <xf numFmtId="1" fontId="0" fillId="3" borderId="0" xfId="0" applyNumberFormat="1" applyFill="1"/>
    <xf numFmtId="1" fontId="0" fillId="6" borderId="0" xfId="0" applyNumberFormat="1" applyFill="1"/>
    <xf numFmtId="2" fontId="0" fillId="6" borderId="0" xfId="0" applyNumberFormat="1" applyFill="1"/>
    <xf numFmtId="164" fontId="0" fillId="6" borderId="0" xfId="0" applyNumberFormat="1" applyFill="1"/>
    <xf numFmtId="0" fontId="7" fillId="6" borderId="0" xfId="0" applyFont="1" applyFill="1" applyAlignment="1">
      <alignment horizontal="right" vertical="center" wrapText="1"/>
    </xf>
    <xf numFmtId="0" fontId="3" fillId="6" borderId="0" xfId="0" applyFont="1" applyFill="1"/>
    <xf numFmtId="1" fontId="3" fillId="6" borderId="0" xfId="0" applyNumberFormat="1" applyFont="1" applyFill="1"/>
    <xf numFmtId="2" fontId="4" fillId="6" borderId="0" xfId="1" applyNumberFormat="1" applyFill="1" applyBorder="1"/>
    <xf numFmtId="4" fontId="5" fillId="0" borderId="1" xfId="0" applyNumberFormat="1" applyFont="1" applyBorder="1" applyAlignment="1">
      <alignment vertical="center"/>
    </xf>
    <xf numFmtId="3" fontId="0" fillId="0" borderId="0" xfId="0" applyNumberFormat="1"/>
    <xf numFmtId="3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4" borderId="0" xfId="0" applyNumberFormat="1" applyFill="1"/>
    <xf numFmtId="2" fontId="0" fillId="3" borderId="0" xfId="0" applyNumberFormat="1" applyFill="1"/>
    <xf numFmtId="164" fontId="0" fillId="3" borderId="0" xfId="0" applyNumberFormat="1" applyFill="1"/>
    <xf numFmtId="0" fontId="7" fillId="3" borderId="0" xfId="0" applyFont="1" applyFill="1" applyAlignment="1">
      <alignment horizontal="right" vertical="center" wrapText="1"/>
    </xf>
    <xf numFmtId="3" fontId="0" fillId="3" borderId="0" xfId="0" applyNumberFormat="1" applyFill="1"/>
    <xf numFmtId="2" fontId="4" fillId="3" borderId="0" xfId="1" applyNumberFormat="1" applyFill="1" applyBorder="1"/>
    <xf numFmtId="0" fontId="8" fillId="3" borderId="0" xfId="0" applyFont="1" applyFill="1"/>
    <xf numFmtId="3" fontId="5" fillId="3" borderId="1" xfId="0" applyNumberFormat="1" applyFont="1" applyFill="1" applyBorder="1" applyAlignment="1">
      <alignment vertical="center"/>
    </xf>
  </cellXfs>
  <cellStyles count="3">
    <cellStyle name="Input" xfId="1" builtinId="20"/>
    <cellStyle name="Normal" xfId="0" builtinId="0"/>
    <cellStyle name="Normal 2" xfId="2" xr:uid="{3B13D891-A89E-4E63-8094-AC0D268FE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AG564"/>
  <sheetViews>
    <sheetView tabSelected="1" topLeftCell="A52" zoomScaleNormal="100" workbookViewId="0">
      <pane xSplit="1" topLeftCell="B1" activePane="topRight" state="frozen"/>
      <selection activeCell="A139" sqref="A139"/>
      <selection pane="topRight" activeCell="A150" sqref="A150:E176"/>
    </sheetView>
  </sheetViews>
  <sheetFormatPr defaultRowHeight="15"/>
  <cols>
    <col min="1" max="1" width="25.28515625" customWidth="1"/>
    <col min="2" max="2" width="17.7109375" customWidth="1"/>
    <col min="3" max="3" width="15.85546875" customWidth="1"/>
    <col min="4" max="4" width="16.42578125" customWidth="1"/>
    <col min="5" max="5" width="16" customWidth="1"/>
    <col min="6" max="32" width="20.7109375" customWidth="1"/>
    <col min="33" max="33" width="20.7109375" style="5" customWidth="1"/>
  </cols>
  <sheetData>
    <row r="1" spans="1:33" ht="31.5">
      <c r="A1" s="1" t="s">
        <v>187</v>
      </c>
      <c r="B1" s="1"/>
      <c r="C1" s="1"/>
      <c r="AG1" s="15"/>
    </row>
    <row r="2" spans="1:33">
      <c r="AG2" s="15"/>
    </row>
    <row r="3" spans="1:33" ht="44.25" customHeight="1">
      <c r="A3" s="19" t="s">
        <v>0</v>
      </c>
      <c r="B3" s="19" t="s">
        <v>22</v>
      </c>
      <c r="C3" s="19" t="s">
        <v>23</v>
      </c>
      <c r="D3" s="20"/>
      <c r="E3" s="21" t="s">
        <v>193</v>
      </c>
      <c r="F3" s="21" t="s">
        <v>171</v>
      </c>
      <c r="G3" s="22" t="s">
        <v>172</v>
      </c>
      <c r="H3" s="22" t="s">
        <v>2</v>
      </c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23" t="s">
        <v>24</v>
      </c>
      <c r="U3" s="12" t="s">
        <v>192</v>
      </c>
      <c r="V3" s="23" t="s">
        <v>14</v>
      </c>
      <c r="W3" s="23" t="s">
        <v>15</v>
      </c>
      <c r="X3" s="12" t="s">
        <v>183</v>
      </c>
      <c r="Y3" s="12" t="s">
        <v>181</v>
      </c>
      <c r="Z3" s="12" t="s">
        <v>185</v>
      </c>
      <c r="AA3" s="23" t="s">
        <v>16</v>
      </c>
      <c r="AB3" s="23" t="s">
        <v>17</v>
      </c>
      <c r="AC3" s="23" t="s">
        <v>18</v>
      </c>
      <c r="AD3" s="23" t="s">
        <v>177</v>
      </c>
      <c r="AE3" s="12" t="s">
        <v>19</v>
      </c>
      <c r="AF3" s="12" t="s">
        <v>20</v>
      </c>
      <c r="AG3" s="24" t="s">
        <v>21</v>
      </c>
    </row>
    <row r="4" spans="1:33" ht="15.75">
      <c r="A4" s="30" t="s">
        <v>45</v>
      </c>
      <c r="B4" t="s">
        <v>110</v>
      </c>
      <c r="C4" t="s">
        <v>111</v>
      </c>
      <c r="E4">
        <v>54</v>
      </c>
      <c r="F4" s="32">
        <v>1595</v>
      </c>
      <c r="G4" s="3">
        <f t="shared" ref="G4:G44" si="0">F4/5280</f>
        <v>0.30208333333333331</v>
      </c>
      <c r="H4">
        <v>22</v>
      </c>
      <c r="I4" s="3">
        <f t="shared" ref="I4:I46" si="1">((F4*H4)/9)</f>
        <v>3898.8888888888887</v>
      </c>
      <c r="J4" s="3">
        <f t="shared" ref="J4:J46" si="2">I4*0.1</f>
        <v>389.88888888888891</v>
      </c>
      <c r="L4" s="4">
        <f>(165*I4)/2000</f>
        <v>321.6583333333333</v>
      </c>
      <c r="N4" s="3">
        <f>I4*0.06</f>
        <v>233.93333333333331</v>
      </c>
      <c r="O4" s="4">
        <f>I4*0.0825</f>
        <v>321.65833333333336</v>
      </c>
      <c r="P4" s="26">
        <v>4</v>
      </c>
      <c r="Q4" s="26">
        <v>4</v>
      </c>
      <c r="T4" s="43">
        <v>3190</v>
      </c>
      <c r="AF4" s="3"/>
      <c r="AG4" s="3">
        <v>0.6</v>
      </c>
    </row>
    <row r="5" spans="1:33" ht="15.75">
      <c r="A5" s="29"/>
      <c r="B5" s="29"/>
      <c r="C5" s="29"/>
      <c r="D5" s="29"/>
      <c r="E5" s="29"/>
      <c r="F5" s="35"/>
      <c r="G5" s="36"/>
      <c r="H5" s="29"/>
      <c r="I5" s="36"/>
      <c r="J5" s="36"/>
      <c r="K5" s="29"/>
      <c r="L5" s="37"/>
      <c r="M5" s="29"/>
      <c r="N5" s="36"/>
      <c r="O5" s="37"/>
      <c r="P5" s="38"/>
      <c r="Q5" s="38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36"/>
      <c r="AG5" s="36"/>
    </row>
    <row r="6" spans="1:33" ht="15.75">
      <c r="A6" s="30" t="s">
        <v>47</v>
      </c>
      <c r="B6" t="s">
        <v>46</v>
      </c>
      <c r="C6" t="s">
        <v>56</v>
      </c>
      <c r="E6">
        <v>31</v>
      </c>
      <c r="F6" s="32">
        <v>896</v>
      </c>
      <c r="G6" s="3">
        <f t="shared" si="0"/>
        <v>0.16969696969696971</v>
      </c>
      <c r="H6">
        <v>24</v>
      </c>
      <c r="I6" s="3">
        <f t="shared" si="1"/>
        <v>2389.3333333333335</v>
      </c>
      <c r="J6" s="3">
        <f t="shared" si="2"/>
        <v>238.93333333333337</v>
      </c>
      <c r="L6" s="4">
        <f t="shared" ref="L6:L29" si="3">(165*I6)/2000</f>
        <v>197.12</v>
      </c>
      <c r="N6" s="3">
        <f t="shared" ref="N6:N29" si="4">I6*0.06</f>
        <v>143.36000000000001</v>
      </c>
      <c r="O6" s="4">
        <f t="shared" ref="O6:O29" si="5">I6*0.0825</f>
        <v>197.12000000000003</v>
      </c>
      <c r="P6" s="26">
        <v>3</v>
      </c>
      <c r="Q6" s="26">
        <v>3</v>
      </c>
      <c r="R6">
        <v>3</v>
      </c>
      <c r="S6">
        <v>3</v>
      </c>
      <c r="T6" s="43">
        <v>1706</v>
      </c>
      <c r="U6">
        <v>2</v>
      </c>
      <c r="V6">
        <v>2</v>
      </c>
      <c r="Y6" s="46">
        <v>1</v>
      </c>
      <c r="AA6">
        <v>44</v>
      </c>
      <c r="AB6">
        <v>24</v>
      </c>
      <c r="AF6" s="3">
        <v>0.04</v>
      </c>
      <c r="AG6" s="3"/>
    </row>
    <row r="7" spans="1:33" ht="15.75">
      <c r="A7" s="30"/>
      <c r="B7" t="s">
        <v>56</v>
      </c>
      <c r="C7" t="s">
        <v>112</v>
      </c>
      <c r="E7">
        <v>44</v>
      </c>
      <c r="F7" s="32">
        <v>326</v>
      </c>
      <c r="G7" s="3">
        <f t="shared" si="0"/>
        <v>6.1742424242424244E-2</v>
      </c>
      <c r="H7">
        <v>24</v>
      </c>
      <c r="I7" s="3">
        <f t="shared" si="1"/>
        <v>869.33333333333337</v>
      </c>
      <c r="J7" s="3">
        <f t="shared" si="2"/>
        <v>86.933333333333337</v>
      </c>
      <c r="L7" s="4">
        <f t="shared" si="3"/>
        <v>71.72</v>
      </c>
      <c r="N7" s="3">
        <f t="shared" si="4"/>
        <v>52.160000000000004</v>
      </c>
      <c r="O7" s="4">
        <f t="shared" si="5"/>
        <v>71.720000000000013</v>
      </c>
      <c r="P7" s="26">
        <v>1</v>
      </c>
      <c r="Q7" s="26">
        <v>1</v>
      </c>
      <c r="R7">
        <v>1</v>
      </c>
      <c r="S7">
        <v>1</v>
      </c>
      <c r="T7" s="43">
        <v>674</v>
      </c>
      <c r="V7">
        <v>1</v>
      </c>
      <c r="X7" s="46">
        <v>1</v>
      </c>
      <c r="Y7" s="45"/>
      <c r="AF7" s="3"/>
      <c r="AG7" s="3"/>
    </row>
    <row r="8" spans="1:33" ht="15.75">
      <c r="A8" s="30"/>
      <c r="B8" t="s">
        <v>112</v>
      </c>
      <c r="C8" t="s">
        <v>53</v>
      </c>
      <c r="E8">
        <v>57</v>
      </c>
      <c r="F8" s="32">
        <v>322</v>
      </c>
      <c r="G8" s="3">
        <f t="shared" si="0"/>
        <v>6.0984848484848482E-2</v>
      </c>
      <c r="H8">
        <v>24</v>
      </c>
      <c r="I8" s="3">
        <f t="shared" si="1"/>
        <v>858.66666666666663</v>
      </c>
      <c r="J8" s="3">
        <f t="shared" si="2"/>
        <v>85.866666666666674</v>
      </c>
      <c r="L8" s="4">
        <f t="shared" si="3"/>
        <v>70.84</v>
      </c>
      <c r="N8" s="3">
        <f t="shared" si="4"/>
        <v>51.519999999999996</v>
      </c>
      <c r="O8" s="4">
        <f t="shared" si="5"/>
        <v>70.84</v>
      </c>
      <c r="P8" s="26">
        <v>3</v>
      </c>
      <c r="Q8" s="26">
        <v>3</v>
      </c>
      <c r="R8">
        <v>1</v>
      </c>
      <c r="S8">
        <v>1</v>
      </c>
      <c r="T8" s="43">
        <v>632</v>
      </c>
      <c r="AF8" s="3"/>
      <c r="AG8" s="3"/>
    </row>
    <row r="9" spans="1:33" ht="15.75">
      <c r="A9" s="30"/>
      <c r="B9" t="s">
        <v>53</v>
      </c>
      <c r="C9" t="s">
        <v>55</v>
      </c>
      <c r="E9">
        <v>55</v>
      </c>
      <c r="F9" s="32">
        <v>521</v>
      </c>
      <c r="G9" s="3">
        <f t="shared" si="0"/>
        <v>9.8674242424242428E-2</v>
      </c>
      <c r="H9">
        <v>24</v>
      </c>
      <c r="I9" s="3">
        <f t="shared" si="1"/>
        <v>1389.3333333333333</v>
      </c>
      <c r="J9" s="3">
        <f t="shared" si="2"/>
        <v>138.93333333333334</v>
      </c>
      <c r="L9" s="4">
        <f t="shared" si="3"/>
        <v>114.62</v>
      </c>
      <c r="N9" s="3">
        <f t="shared" si="4"/>
        <v>83.36</v>
      </c>
      <c r="O9" s="4">
        <f t="shared" si="5"/>
        <v>114.62</v>
      </c>
      <c r="P9" s="26">
        <v>3</v>
      </c>
      <c r="Q9" s="26">
        <v>3</v>
      </c>
      <c r="R9">
        <v>2</v>
      </c>
      <c r="S9">
        <v>2</v>
      </c>
      <c r="T9" s="43">
        <v>1048</v>
      </c>
      <c r="AF9" s="3"/>
      <c r="AG9" s="3"/>
    </row>
    <row r="10" spans="1:33" ht="15.75">
      <c r="A10" s="30"/>
      <c r="B10" t="s">
        <v>55</v>
      </c>
      <c r="C10" t="s">
        <v>54</v>
      </c>
      <c r="E10">
        <v>60</v>
      </c>
      <c r="F10" s="32">
        <v>690</v>
      </c>
      <c r="G10" s="3">
        <f t="shared" si="0"/>
        <v>0.13068181818181818</v>
      </c>
      <c r="H10">
        <v>24</v>
      </c>
      <c r="I10" s="3">
        <f t="shared" si="1"/>
        <v>1840</v>
      </c>
      <c r="J10" s="3">
        <f t="shared" si="2"/>
        <v>184</v>
      </c>
      <c r="L10" s="4">
        <f t="shared" si="3"/>
        <v>151.80000000000001</v>
      </c>
      <c r="N10" s="3">
        <f t="shared" si="4"/>
        <v>110.39999999999999</v>
      </c>
      <c r="O10" s="4">
        <f t="shared" si="5"/>
        <v>151.80000000000001</v>
      </c>
      <c r="P10" s="26">
        <v>3</v>
      </c>
      <c r="Q10" s="26">
        <v>3</v>
      </c>
      <c r="R10">
        <v>1</v>
      </c>
      <c r="S10">
        <v>1</v>
      </c>
      <c r="T10" s="43">
        <v>1392</v>
      </c>
      <c r="AF10" s="3"/>
      <c r="AG10" s="3"/>
    </row>
    <row r="11" spans="1:33" ht="15.75">
      <c r="A11" s="30"/>
      <c r="B11" t="s">
        <v>54</v>
      </c>
      <c r="C11" t="s">
        <v>53</v>
      </c>
      <c r="E11">
        <v>57</v>
      </c>
      <c r="F11" s="32">
        <v>425</v>
      </c>
      <c r="G11" s="3">
        <f t="shared" si="0"/>
        <v>8.049242424242424E-2</v>
      </c>
      <c r="H11">
        <v>24</v>
      </c>
      <c r="I11" s="3">
        <f t="shared" si="1"/>
        <v>1133.3333333333333</v>
      </c>
      <c r="J11" s="3">
        <f t="shared" si="2"/>
        <v>113.33333333333333</v>
      </c>
      <c r="L11" s="4">
        <f t="shared" si="3"/>
        <v>93.5</v>
      </c>
      <c r="N11" s="3">
        <f t="shared" si="4"/>
        <v>68</v>
      </c>
      <c r="O11" s="4">
        <f t="shared" si="5"/>
        <v>93.5</v>
      </c>
      <c r="P11" s="26">
        <v>2</v>
      </c>
      <c r="Q11" s="26">
        <v>2</v>
      </c>
      <c r="R11">
        <v>1</v>
      </c>
      <c r="S11">
        <v>1</v>
      </c>
      <c r="T11" s="43">
        <v>854</v>
      </c>
      <c r="AF11" s="3"/>
      <c r="AG11" s="3"/>
    </row>
    <row r="12" spans="1:33" ht="15.75">
      <c r="A12" s="30"/>
      <c r="B12" t="s">
        <v>48</v>
      </c>
      <c r="C12" t="s">
        <v>173</v>
      </c>
      <c r="E12">
        <v>62</v>
      </c>
      <c r="F12" s="32">
        <v>1265</v>
      </c>
      <c r="G12" s="3">
        <f t="shared" si="0"/>
        <v>0.23958333333333334</v>
      </c>
      <c r="H12">
        <v>24</v>
      </c>
      <c r="I12" s="3">
        <f t="shared" si="1"/>
        <v>3373.3333333333335</v>
      </c>
      <c r="J12" s="3">
        <f t="shared" si="2"/>
        <v>337.33333333333337</v>
      </c>
      <c r="L12" s="4">
        <f t="shared" si="3"/>
        <v>278.3</v>
      </c>
      <c r="N12" s="3">
        <f t="shared" si="4"/>
        <v>202.4</v>
      </c>
      <c r="O12" s="4">
        <f t="shared" si="5"/>
        <v>278.3</v>
      </c>
      <c r="P12" s="26">
        <v>1</v>
      </c>
      <c r="Q12" s="26">
        <v>1</v>
      </c>
      <c r="R12">
        <v>4</v>
      </c>
      <c r="S12">
        <v>4</v>
      </c>
      <c r="T12" s="43">
        <v>2546</v>
      </c>
      <c r="AF12" s="3"/>
      <c r="AG12" s="3"/>
    </row>
    <row r="13" spans="1:33" ht="15.75">
      <c r="A13" s="30"/>
      <c r="B13" t="s">
        <v>173</v>
      </c>
      <c r="C13" t="s">
        <v>173</v>
      </c>
      <c r="E13">
        <v>55</v>
      </c>
      <c r="F13" s="32">
        <v>844</v>
      </c>
      <c r="G13" s="3">
        <f t="shared" si="0"/>
        <v>0.15984848484848485</v>
      </c>
      <c r="H13">
        <v>24</v>
      </c>
      <c r="I13" s="3">
        <f t="shared" si="1"/>
        <v>2250.6666666666665</v>
      </c>
      <c r="J13" s="3">
        <f t="shared" si="2"/>
        <v>225.06666666666666</v>
      </c>
      <c r="L13" s="4">
        <f t="shared" si="3"/>
        <v>185.68</v>
      </c>
      <c r="N13" s="3">
        <f t="shared" si="4"/>
        <v>135.04</v>
      </c>
      <c r="O13" s="4">
        <f t="shared" si="5"/>
        <v>185.68</v>
      </c>
      <c r="P13" s="26">
        <v>3</v>
      </c>
      <c r="Q13" s="26">
        <v>3</v>
      </c>
      <c r="R13">
        <v>1</v>
      </c>
      <c r="S13">
        <v>1</v>
      </c>
      <c r="T13" s="43">
        <v>1656</v>
      </c>
      <c r="AA13">
        <v>26</v>
      </c>
      <c r="AB13">
        <v>12</v>
      </c>
      <c r="AF13" s="3"/>
      <c r="AG13" s="3"/>
    </row>
    <row r="14" spans="1:33" ht="15.75">
      <c r="A14" s="30" t="s">
        <v>48</v>
      </c>
      <c r="B14" t="s">
        <v>47</v>
      </c>
      <c r="C14" t="s">
        <v>49</v>
      </c>
      <c r="E14">
        <v>39</v>
      </c>
      <c r="F14" s="32">
        <v>712</v>
      </c>
      <c r="G14" s="3">
        <f t="shared" si="0"/>
        <v>0.13484848484848486</v>
      </c>
      <c r="H14">
        <v>24</v>
      </c>
      <c r="I14" s="3">
        <f t="shared" si="1"/>
        <v>1898.6666666666667</v>
      </c>
      <c r="J14" s="3">
        <f t="shared" si="2"/>
        <v>189.86666666666667</v>
      </c>
      <c r="L14" s="4">
        <f t="shared" si="3"/>
        <v>156.63999999999999</v>
      </c>
      <c r="N14" s="3">
        <f t="shared" si="4"/>
        <v>113.92</v>
      </c>
      <c r="O14" s="4">
        <f t="shared" si="5"/>
        <v>156.64000000000001</v>
      </c>
      <c r="P14" s="26"/>
      <c r="Q14" s="26"/>
      <c r="R14">
        <v>1</v>
      </c>
      <c r="S14">
        <v>1</v>
      </c>
      <c r="AB14">
        <v>12</v>
      </c>
      <c r="AF14" s="3"/>
      <c r="AG14" s="3"/>
    </row>
    <row r="15" spans="1:33" ht="15.75">
      <c r="A15" s="30" t="s">
        <v>50</v>
      </c>
      <c r="B15" t="s">
        <v>47</v>
      </c>
      <c r="C15" t="s">
        <v>51</v>
      </c>
      <c r="E15">
        <v>36</v>
      </c>
      <c r="F15" s="32">
        <v>954</v>
      </c>
      <c r="G15" s="3">
        <f t="shared" si="0"/>
        <v>0.18068181818181819</v>
      </c>
      <c r="H15">
        <v>24</v>
      </c>
      <c r="I15" s="3">
        <f t="shared" si="1"/>
        <v>2544</v>
      </c>
      <c r="J15" s="3">
        <f t="shared" si="2"/>
        <v>254.4</v>
      </c>
      <c r="L15" s="4">
        <f t="shared" si="3"/>
        <v>209.88</v>
      </c>
      <c r="N15" s="3">
        <f t="shared" si="4"/>
        <v>152.63999999999999</v>
      </c>
      <c r="O15" s="4">
        <f t="shared" si="5"/>
        <v>209.88000000000002</v>
      </c>
      <c r="P15" s="26">
        <v>4</v>
      </c>
      <c r="Q15" s="26">
        <v>4</v>
      </c>
      <c r="R15">
        <v>1</v>
      </c>
      <c r="S15">
        <v>1</v>
      </c>
      <c r="AB15">
        <v>12</v>
      </c>
      <c r="AF15" s="3"/>
      <c r="AG15" s="3"/>
    </row>
    <row r="16" spans="1:33" ht="15.75">
      <c r="A16" s="30"/>
      <c r="B16" t="s">
        <v>51</v>
      </c>
      <c r="C16" t="s">
        <v>52</v>
      </c>
      <c r="E16">
        <v>64</v>
      </c>
      <c r="F16" s="32">
        <v>288</v>
      </c>
      <c r="G16" s="3">
        <f t="shared" si="0"/>
        <v>5.4545454545454543E-2</v>
      </c>
      <c r="H16">
        <v>24</v>
      </c>
      <c r="I16" s="3">
        <f t="shared" si="1"/>
        <v>768</v>
      </c>
      <c r="J16" s="3">
        <f t="shared" si="2"/>
        <v>76.800000000000011</v>
      </c>
      <c r="L16" s="4">
        <f t="shared" si="3"/>
        <v>63.36</v>
      </c>
      <c r="N16" s="3">
        <f t="shared" si="4"/>
        <v>46.08</v>
      </c>
      <c r="O16" s="4">
        <f t="shared" si="5"/>
        <v>63.36</v>
      </c>
      <c r="P16" s="26">
        <v>1</v>
      </c>
      <c r="Q16" s="26">
        <v>1</v>
      </c>
      <c r="R16">
        <v>1</v>
      </c>
      <c r="S16">
        <v>1</v>
      </c>
      <c r="AF16" s="3"/>
      <c r="AG16" s="3"/>
    </row>
    <row r="17" spans="1:33" ht="15.75">
      <c r="A17" s="30"/>
      <c r="B17" t="s">
        <v>52</v>
      </c>
      <c r="C17" t="s">
        <v>44</v>
      </c>
      <c r="E17">
        <v>33</v>
      </c>
      <c r="F17" s="32">
        <v>309</v>
      </c>
      <c r="G17" s="3">
        <f t="shared" si="0"/>
        <v>5.8522727272727275E-2</v>
      </c>
      <c r="H17">
        <v>24</v>
      </c>
      <c r="I17" s="3">
        <f t="shared" si="1"/>
        <v>824</v>
      </c>
      <c r="J17" s="3">
        <f t="shared" si="2"/>
        <v>82.4</v>
      </c>
      <c r="L17" s="4">
        <f t="shared" si="3"/>
        <v>67.98</v>
      </c>
      <c r="N17" s="3">
        <f t="shared" si="4"/>
        <v>49.44</v>
      </c>
      <c r="O17" s="4">
        <f t="shared" si="5"/>
        <v>67.98</v>
      </c>
      <c r="P17" s="26">
        <v>1</v>
      </c>
      <c r="Q17" s="26">
        <v>1</v>
      </c>
      <c r="AF17" s="3"/>
      <c r="AG17" s="3"/>
    </row>
    <row r="18" spans="1:33" ht="15.75">
      <c r="A18" s="30" t="s">
        <v>51</v>
      </c>
      <c r="B18" t="s">
        <v>50</v>
      </c>
      <c r="C18" t="s">
        <v>44</v>
      </c>
      <c r="E18">
        <v>36</v>
      </c>
      <c r="F18" s="32">
        <v>299</v>
      </c>
      <c r="G18" s="3">
        <f t="shared" si="0"/>
        <v>5.6628787878787876E-2</v>
      </c>
      <c r="H18">
        <v>24</v>
      </c>
      <c r="I18" s="3">
        <f t="shared" si="1"/>
        <v>797.33333333333337</v>
      </c>
      <c r="J18" s="3">
        <f t="shared" si="2"/>
        <v>79.733333333333348</v>
      </c>
      <c r="L18" s="4">
        <f t="shared" si="3"/>
        <v>65.78</v>
      </c>
      <c r="N18" s="3">
        <f t="shared" si="4"/>
        <v>47.84</v>
      </c>
      <c r="O18" s="4">
        <f t="shared" si="5"/>
        <v>65.78</v>
      </c>
      <c r="P18" s="26">
        <v>2</v>
      </c>
      <c r="Q18" s="26">
        <v>2</v>
      </c>
      <c r="AF18" s="3"/>
      <c r="AG18" s="3"/>
    </row>
    <row r="19" spans="1:33" ht="15.75">
      <c r="A19" s="30" t="s">
        <v>52</v>
      </c>
      <c r="B19" t="s">
        <v>50</v>
      </c>
      <c r="C19" t="s">
        <v>44</v>
      </c>
      <c r="E19">
        <v>33</v>
      </c>
      <c r="F19" s="32">
        <v>263</v>
      </c>
      <c r="G19" s="3">
        <f t="shared" si="0"/>
        <v>4.9810606060606062E-2</v>
      </c>
      <c r="H19">
        <v>24</v>
      </c>
      <c r="I19" s="3">
        <f t="shared" si="1"/>
        <v>701.33333333333337</v>
      </c>
      <c r="J19" s="3">
        <f t="shared" si="2"/>
        <v>70.13333333333334</v>
      </c>
      <c r="L19" s="4">
        <f t="shared" si="3"/>
        <v>57.86</v>
      </c>
      <c r="N19" s="3">
        <f t="shared" si="4"/>
        <v>42.08</v>
      </c>
      <c r="O19" s="4">
        <f t="shared" si="5"/>
        <v>57.860000000000007</v>
      </c>
      <c r="P19" s="26">
        <v>1</v>
      </c>
      <c r="Q19" s="26">
        <v>1</v>
      </c>
      <c r="AF19" s="3"/>
      <c r="AG19" s="3"/>
    </row>
    <row r="20" spans="1:33" ht="15.75">
      <c r="A20" s="30" t="s">
        <v>53</v>
      </c>
      <c r="B20" t="s">
        <v>47</v>
      </c>
      <c r="C20" t="s">
        <v>54</v>
      </c>
      <c r="E20">
        <v>50</v>
      </c>
      <c r="F20" s="32">
        <v>1035</v>
      </c>
      <c r="G20" s="3">
        <f t="shared" si="0"/>
        <v>0.19602272727272727</v>
      </c>
      <c r="H20">
        <v>24</v>
      </c>
      <c r="I20" s="3">
        <f t="shared" si="1"/>
        <v>2760</v>
      </c>
      <c r="J20" s="3">
        <f t="shared" si="2"/>
        <v>276</v>
      </c>
      <c r="L20" s="4">
        <f t="shared" si="3"/>
        <v>227.7</v>
      </c>
      <c r="N20" s="3">
        <f t="shared" si="4"/>
        <v>165.6</v>
      </c>
      <c r="O20" s="4">
        <f t="shared" si="5"/>
        <v>227.70000000000002</v>
      </c>
      <c r="P20" s="26">
        <v>1</v>
      </c>
      <c r="Q20" s="26">
        <v>1</v>
      </c>
      <c r="T20" s="43">
        <v>1035</v>
      </c>
      <c r="AB20">
        <v>12</v>
      </c>
      <c r="AF20" s="3"/>
      <c r="AG20" s="3"/>
    </row>
    <row r="21" spans="1:33" ht="15.75">
      <c r="A21" s="30"/>
      <c r="B21" t="s">
        <v>54</v>
      </c>
      <c r="C21" t="s">
        <v>55</v>
      </c>
      <c r="E21">
        <v>54</v>
      </c>
      <c r="F21" s="32">
        <v>609</v>
      </c>
      <c r="G21" s="3">
        <f t="shared" si="0"/>
        <v>0.11534090909090909</v>
      </c>
      <c r="H21">
        <v>24</v>
      </c>
      <c r="I21" s="3">
        <f t="shared" si="1"/>
        <v>1624</v>
      </c>
      <c r="J21" s="3">
        <f t="shared" si="2"/>
        <v>162.4</v>
      </c>
      <c r="L21" s="4">
        <f t="shared" si="3"/>
        <v>133.97999999999999</v>
      </c>
      <c r="N21" s="3">
        <f t="shared" si="4"/>
        <v>97.44</v>
      </c>
      <c r="O21" s="4">
        <f t="shared" si="5"/>
        <v>133.98000000000002</v>
      </c>
      <c r="P21" s="26">
        <v>3</v>
      </c>
      <c r="Q21" s="26">
        <v>3</v>
      </c>
      <c r="T21">
        <v>609</v>
      </c>
      <c r="AF21" s="3"/>
      <c r="AG21" s="3"/>
    </row>
    <row r="22" spans="1:33" ht="15.75">
      <c r="A22" s="30"/>
      <c r="B22" t="s">
        <v>55</v>
      </c>
      <c r="C22" t="s">
        <v>47</v>
      </c>
      <c r="E22">
        <v>46</v>
      </c>
      <c r="F22" s="32">
        <v>751</v>
      </c>
      <c r="G22" s="3">
        <f t="shared" si="0"/>
        <v>0.14223484848484849</v>
      </c>
      <c r="H22">
        <v>24</v>
      </c>
      <c r="I22" s="3">
        <f t="shared" si="1"/>
        <v>2002.6666666666667</v>
      </c>
      <c r="J22" s="3">
        <f t="shared" si="2"/>
        <v>200.26666666666668</v>
      </c>
      <c r="L22" s="4">
        <f t="shared" si="3"/>
        <v>165.22</v>
      </c>
      <c r="N22" s="3">
        <f t="shared" si="4"/>
        <v>120.16</v>
      </c>
      <c r="O22" s="4">
        <f t="shared" si="5"/>
        <v>165.22000000000003</v>
      </c>
      <c r="P22" s="26"/>
      <c r="Q22" s="26"/>
      <c r="T22">
        <v>751</v>
      </c>
      <c r="AB22">
        <v>12</v>
      </c>
      <c r="AF22" s="3"/>
      <c r="AG22" s="3"/>
    </row>
    <row r="23" spans="1:33" ht="15.75">
      <c r="A23" s="30" t="s">
        <v>54</v>
      </c>
      <c r="B23" t="s">
        <v>47</v>
      </c>
      <c r="C23" t="s">
        <v>53</v>
      </c>
      <c r="E23">
        <v>50</v>
      </c>
      <c r="F23" s="32">
        <v>786</v>
      </c>
      <c r="G23" s="3">
        <f t="shared" si="0"/>
        <v>0.14886363636363636</v>
      </c>
      <c r="H23">
        <v>24</v>
      </c>
      <c r="I23" s="3">
        <f t="shared" si="1"/>
        <v>2096</v>
      </c>
      <c r="J23" s="3">
        <f t="shared" si="2"/>
        <v>209.60000000000002</v>
      </c>
      <c r="L23" s="4">
        <f t="shared" si="3"/>
        <v>172.92</v>
      </c>
      <c r="N23" s="3">
        <f t="shared" si="4"/>
        <v>125.75999999999999</v>
      </c>
      <c r="O23" s="4">
        <f t="shared" si="5"/>
        <v>172.92000000000002</v>
      </c>
      <c r="P23" s="26">
        <v>4</v>
      </c>
      <c r="Q23" s="26">
        <v>4</v>
      </c>
      <c r="R23">
        <v>2</v>
      </c>
      <c r="S23">
        <v>2</v>
      </c>
      <c r="AB23">
        <v>36</v>
      </c>
      <c r="AF23" s="3"/>
      <c r="AG23" s="3"/>
    </row>
    <row r="24" spans="1:33" ht="15.75">
      <c r="A24" s="30"/>
      <c r="B24" t="s">
        <v>53</v>
      </c>
      <c r="C24" t="s">
        <v>44</v>
      </c>
      <c r="E24">
        <v>34</v>
      </c>
      <c r="F24" s="32">
        <v>806</v>
      </c>
      <c r="G24" s="3">
        <f t="shared" si="0"/>
        <v>0.15265151515151515</v>
      </c>
      <c r="H24">
        <v>24</v>
      </c>
      <c r="I24" s="3">
        <f t="shared" si="1"/>
        <v>2149.3333333333335</v>
      </c>
      <c r="J24" s="3">
        <f t="shared" si="2"/>
        <v>214.93333333333337</v>
      </c>
      <c r="L24" s="4">
        <f t="shared" si="3"/>
        <v>177.32</v>
      </c>
      <c r="N24" s="3">
        <f t="shared" si="4"/>
        <v>128.96</v>
      </c>
      <c r="O24" s="4">
        <f t="shared" si="5"/>
        <v>177.32000000000002</v>
      </c>
      <c r="P24" s="26">
        <v>4</v>
      </c>
      <c r="Q24" s="26">
        <v>4</v>
      </c>
      <c r="AF24" s="3"/>
      <c r="AG24" s="3"/>
    </row>
    <row r="25" spans="1:33" ht="15.75">
      <c r="A25" s="30" t="s">
        <v>55</v>
      </c>
      <c r="B25" t="s">
        <v>47</v>
      </c>
      <c r="C25" t="s">
        <v>53</v>
      </c>
      <c r="E25">
        <v>37</v>
      </c>
      <c r="F25" s="32">
        <v>758</v>
      </c>
      <c r="G25" s="3">
        <f t="shared" si="0"/>
        <v>0.14356060606060606</v>
      </c>
      <c r="H25">
        <v>24</v>
      </c>
      <c r="I25" s="3">
        <f t="shared" si="1"/>
        <v>2021.3333333333333</v>
      </c>
      <c r="J25" s="3">
        <f t="shared" si="2"/>
        <v>202.13333333333333</v>
      </c>
      <c r="L25" s="4">
        <f t="shared" si="3"/>
        <v>166.76</v>
      </c>
      <c r="N25" s="3">
        <f t="shared" si="4"/>
        <v>121.27999999999999</v>
      </c>
      <c r="O25" s="4">
        <f t="shared" si="5"/>
        <v>166.76</v>
      </c>
      <c r="P25" s="26">
        <v>4</v>
      </c>
      <c r="Q25" s="26">
        <v>4</v>
      </c>
      <c r="R25">
        <v>2</v>
      </c>
      <c r="S25">
        <v>2</v>
      </c>
      <c r="T25">
        <v>758</v>
      </c>
      <c r="AB25">
        <v>24</v>
      </c>
      <c r="AF25" s="3"/>
      <c r="AG25" s="3"/>
    </row>
    <row r="26" spans="1:33" ht="15.75">
      <c r="A26" s="30" t="s">
        <v>56</v>
      </c>
      <c r="B26" t="s">
        <v>47</v>
      </c>
      <c r="C26" t="s">
        <v>57</v>
      </c>
      <c r="E26">
        <v>42</v>
      </c>
      <c r="F26" s="32">
        <v>506</v>
      </c>
      <c r="G26" s="3">
        <f t="shared" si="0"/>
        <v>9.583333333333334E-2</v>
      </c>
      <c r="H26">
        <v>24</v>
      </c>
      <c r="I26" s="3">
        <f t="shared" si="1"/>
        <v>1349.3333333333333</v>
      </c>
      <c r="J26" s="3">
        <f t="shared" si="2"/>
        <v>134.93333333333334</v>
      </c>
      <c r="L26" s="4">
        <f t="shared" si="3"/>
        <v>111.32</v>
      </c>
      <c r="N26" s="3">
        <f t="shared" si="4"/>
        <v>80.959999999999994</v>
      </c>
      <c r="O26" s="4">
        <f t="shared" si="5"/>
        <v>111.32</v>
      </c>
      <c r="P26" s="26">
        <v>3</v>
      </c>
      <c r="Q26" s="26">
        <v>3</v>
      </c>
      <c r="R26">
        <v>2</v>
      </c>
      <c r="S26">
        <v>2</v>
      </c>
      <c r="AB26">
        <v>12</v>
      </c>
      <c r="AF26" s="3"/>
      <c r="AG26" s="3"/>
    </row>
    <row r="27" spans="1:33" ht="15.75">
      <c r="A27" s="30"/>
      <c r="B27" t="s">
        <v>57</v>
      </c>
      <c r="C27" t="s">
        <v>113</v>
      </c>
      <c r="E27">
        <v>33</v>
      </c>
      <c r="F27" s="32">
        <v>211</v>
      </c>
      <c r="G27" s="3">
        <f t="shared" si="0"/>
        <v>3.9962121212121213E-2</v>
      </c>
      <c r="H27">
        <v>24</v>
      </c>
      <c r="I27" s="3">
        <f t="shared" si="1"/>
        <v>562.66666666666663</v>
      </c>
      <c r="J27" s="3">
        <f t="shared" si="2"/>
        <v>56.266666666666666</v>
      </c>
      <c r="L27" s="4">
        <f t="shared" si="3"/>
        <v>46.42</v>
      </c>
      <c r="N27" s="3">
        <f t="shared" si="4"/>
        <v>33.76</v>
      </c>
      <c r="O27" s="4">
        <f t="shared" si="5"/>
        <v>46.42</v>
      </c>
      <c r="P27" s="26">
        <v>6</v>
      </c>
      <c r="Q27" s="26">
        <v>6</v>
      </c>
      <c r="R27">
        <v>1</v>
      </c>
      <c r="S27">
        <v>1</v>
      </c>
      <c r="AF27" s="3"/>
      <c r="AG27" s="3"/>
    </row>
    <row r="28" spans="1:33" ht="15.75">
      <c r="A28" s="30"/>
      <c r="B28" t="s">
        <v>113</v>
      </c>
      <c r="C28" t="s">
        <v>44</v>
      </c>
      <c r="E28">
        <v>31</v>
      </c>
      <c r="F28" s="32">
        <v>595</v>
      </c>
      <c r="G28" s="3">
        <f t="shared" si="0"/>
        <v>0.11268939393939394</v>
      </c>
      <c r="H28">
        <v>24</v>
      </c>
      <c r="I28" s="3">
        <f t="shared" si="1"/>
        <v>1586.6666666666667</v>
      </c>
      <c r="J28" s="3">
        <f t="shared" si="2"/>
        <v>158.66666666666669</v>
      </c>
      <c r="L28" s="4">
        <f t="shared" si="3"/>
        <v>130.9</v>
      </c>
      <c r="N28" s="3">
        <f t="shared" si="4"/>
        <v>95.2</v>
      </c>
      <c r="O28" s="4">
        <f t="shared" si="5"/>
        <v>130.9</v>
      </c>
      <c r="P28" s="26">
        <v>1</v>
      </c>
      <c r="Q28" s="26">
        <v>1</v>
      </c>
      <c r="R28">
        <v>1</v>
      </c>
      <c r="S28">
        <v>1</v>
      </c>
      <c r="AF28" s="3"/>
      <c r="AG28" s="3"/>
    </row>
    <row r="29" spans="1:33" ht="15.75">
      <c r="A29" s="30" t="s">
        <v>57</v>
      </c>
      <c r="B29" t="s">
        <v>56</v>
      </c>
      <c r="C29" t="s">
        <v>44</v>
      </c>
      <c r="E29">
        <v>38</v>
      </c>
      <c r="F29" s="32">
        <v>1491</v>
      </c>
      <c r="G29" s="3">
        <f t="shared" si="0"/>
        <v>0.28238636363636366</v>
      </c>
      <c r="H29">
        <v>24</v>
      </c>
      <c r="I29" s="3">
        <f t="shared" si="1"/>
        <v>3976</v>
      </c>
      <c r="J29" s="3">
        <f t="shared" si="2"/>
        <v>397.6</v>
      </c>
      <c r="L29" s="4">
        <f t="shared" si="3"/>
        <v>328.02</v>
      </c>
      <c r="N29" s="3">
        <f t="shared" si="4"/>
        <v>238.56</v>
      </c>
      <c r="O29" s="4">
        <f t="shared" si="5"/>
        <v>328.02000000000004</v>
      </c>
      <c r="P29" s="26">
        <v>7</v>
      </c>
      <c r="Q29" s="26">
        <v>7</v>
      </c>
      <c r="R29">
        <v>2</v>
      </c>
      <c r="S29">
        <v>2</v>
      </c>
      <c r="AB29">
        <v>12</v>
      </c>
      <c r="AF29" s="3"/>
      <c r="AG29" s="3"/>
    </row>
    <row r="30" spans="1:33" ht="15.75">
      <c r="A30" s="29"/>
      <c r="B30" s="29"/>
      <c r="C30" s="29"/>
      <c r="D30" s="29"/>
      <c r="E30" s="29"/>
      <c r="F30" s="35"/>
      <c r="G30" s="36"/>
      <c r="H30" s="29"/>
      <c r="I30" s="36"/>
      <c r="J30" s="36"/>
      <c r="K30" s="29"/>
      <c r="L30" s="37"/>
      <c r="M30" s="29"/>
      <c r="N30" s="36"/>
      <c r="O30" s="37"/>
      <c r="P30" s="38"/>
      <c r="Q30" s="3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6"/>
      <c r="AG30" s="36"/>
    </row>
    <row r="31" spans="1:33" ht="15.75">
      <c r="A31" s="30" t="s">
        <v>58</v>
      </c>
      <c r="B31" t="s">
        <v>59</v>
      </c>
      <c r="C31" t="s">
        <v>61</v>
      </c>
      <c r="E31">
        <v>31</v>
      </c>
      <c r="F31" s="32">
        <v>640</v>
      </c>
      <c r="G31" s="3">
        <f t="shared" si="0"/>
        <v>0.12121212121212122</v>
      </c>
      <c r="H31">
        <v>24</v>
      </c>
      <c r="I31" s="3">
        <f t="shared" si="1"/>
        <v>1706.6666666666667</v>
      </c>
      <c r="J31" s="3">
        <f t="shared" si="2"/>
        <v>170.66666666666669</v>
      </c>
      <c r="L31" s="4">
        <f>(165*I31)/2000</f>
        <v>140.80000000000001</v>
      </c>
      <c r="N31" s="3">
        <f>I31*0.06</f>
        <v>102.4</v>
      </c>
      <c r="O31" s="4">
        <f>I31*0.0825</f>
        <v>140.80000000000001</v>
      </c>
      <c r="P31" s="26">
        <v>3</v>
      </c>
      <c r="Q31" s="26">
        <v>3</v>
      </c>
      <c r="R31">
        <v>6</v>
      </c>
      <c r="S31">
        <v>6</v>
      </c>
      <c r="AB31">
        <v>24</v>
      </c>
      <c r="AF31" s="3"/>
      <c r="AG31" s="3"/>
    </row>
    <row r="32" spans="1:33" ht="15.75">
      <c r="A32" s="30"/>
      <c r="B32" t="s">
        <v>61</v>
      </c>
      <c r="C32" t="s">
        <v>59</v>
      </c>
      <c r="E32">
        <v>31</v>
      </c>
      <c r="F32" s="32">
        <v>1986</v>
      </c>
      <c r="G32" s="3">
        <f t="shared" si="0"/>
        <v>0.37613636363636366</v>
      </c>
      <c r="H32">
        <v>24</v>
      </c>
      <c r="I32" s="3">
        <f t="shared" si="1"/>
        <v>5296</v>
      </c>
      <c r="J32" s="3">
        <f t="shared" si="2"/>
        <v>529.6</v>
      </c>
      <c r="L32" s="4">
        <f>(165*I32)/2000</f>
        <v>436.92</v>
      </c>
      <c r="N32" s="3">
        <f>I32*0.06</f>
        <v>317.76</v>
      </c>
      <c r="O32" s="4">
        <f>I32*0.0825</f>
        <v>436.92</v>
      </c>
      <c r="P32" s="26">
        <v>11</v>
      </c>
      <c r="Q32" s="26">
        <v>11</v>
      </c>
      <c r="R32">
        <v>3</v>
      </c>
      <c r="S32">
        <v>3</v>
      </c>
      <c r="AB32">
        <v>12</v>
      </c>
      <c r="AF32" s="3"/>
      <c r="AG32" s="3"/>
    </row>
    <row r="33" spans="1:33" ht="15.75">
      <c r="A33" s="30" t="s">
        <v>59</v>
      </c>
      <c r="B33" t="s">
        <v>58</v>
      </c>
      <c r="C33" t="s">
        <v>58</v>
      </c>
      <c r="E33">
        <v>26</v>
      </c>
      <c r="F33" s="32">
        <v>1482</v>
      </c>
      <c r="G33" s="3">
        <f t="shared" si="0"/>
        <v>0.2806818181818182</v>
      </c>
      <c r="H33">
        <v>24</v>
      </c>
      <c r="I33" s="3">
        <f t="shared" si="1"/>
        <v>3952</v>
      </c>
      <c r="J33" s="3">
        <f t="shared" si="2"/>
        <v>395.20000000000005</v>
      </c>
      <c r="L33" s="4">
        <f>(165*I33)/2000</f>
        <v>326.04000000000002</v>
      </c>
      <c r="N33" s="3">
        <f>I33*0.06</f>
        <v>237.12</v>
      </c>
      <c r="O33" s="4">
        <f>I33*0.0825</f>
        <v>326.04000000000002</v>
      </c>
      <c r="P33" s="26">
        <v>4</v>
      </c>
      <c r="Q33" s="26">
        <v>4</v>
      </c>
      <c r="R33">
        <v>7</v>
      </c>
      <c r="S33">
        <v>7</v>
      </c>
      <c r="AB33">
        <v>24</v>
      </c>
      <c r="AF33" s="3"/>
      <c r="AG33" s="3"/>
    </row>
    <row r="34" spans="1:33" ht="15.75">
      <c r="A34" s="30" t="s">
        <v>60</v>
      </c>
      <c r="B34" t="s">
        <v>59</v>
      </c>
      <c r="C34" t="s">
        <v>59</v>
      </c>
      <c r="E34">
        <v>42</v>
      </c>
      <c r="F34" s="32">
        <v>1807</v>
      </c>
      <c r="G34" s="3">
        <f t="shared" si="0"/>
        <v>0.34223484848484848</v>
      </c>
      <c r="H34">
        <v>24</v>
      </c>
      <c r="I34" s="3">
        <f t="shared" si="1"/>
        <v>4818.666666666667</v>
      </c>
      <c r="J34" s="3">
        <f t="shared" si="2"/>
        <v>481.86666666666673</v>
      </c>
      <c r="L34" s="4">
        <f>(165*I34)/2000</f>
        <v>397.54</v>
      </c>
      <c r="N34" s="3">
        <f>I34*0.06</f>
        <v>289.12</v>
      </c>
      <c r="O34" s="4">
        <f>I34*0.0825</f>
        <v>397.54</v>
      </c>
      <c r="P34" s="26">
        <v>7</v>
      </c>
      <c r="Q34" s="26">
        <v>7</v>
      </c>
      <c r="AB34">
        <v>12</v>
      </c>
      <c r="AF34" s="3"/>
      <c r="AG34" s="3"/>
    </row>
    <row r="35" spans="1:33" ht="15.75">
      <c r="A35" s="30" t="s">
        <v>61</v>
      </c>
      <c r="B35" t="s">
        <v>58</v>
      </c>
      <c r="C35" t="s">
        <v>44</v>
      </c>
      <c r="E35">
        <v>37</v>
      </c>
      <c r="F35" s="32">
        <v>306</v>
      </c>
      <c r="G35" s="3">
        <f t="shared" si="0"/>
        <v>5.7954545454545453E-2</v>
      </c>
      <c r="H35">
        <v>24</v>
      </c>
      <c r="I35" s="3">
        <f t="shared" si="1"/>
        <v>816</v>
      </c>
      <c r="J35" s="3">
        <f t="shared" si="2"/>
        <v>81.600000000000009</v>
      </c>
      <c r="L35" s="4">
        <f>(165*I35)/2000</f>
        <v>67.319999999999993</v>
      </c>
      <c r="N35" s="3">
        <f>I35*0.06</f>
        <v>48.96</v>
      </c>
      <c r="O35" s="4">
        <f>I35*0.0825</f>
        <v>67.320000000000007</v>
      </c>
      <c r="P35" s="26">
        <v>4</v>
      </c>
      <c r="Q35" s="26">
        <v>4</v>
      </c>
      <c r="AF35" s="3"/>
      <c r="AG35" s="3"/>
    </row>
    <row r="36" spans="1:33" ht="15.75">
      <c r="A36" s="29"/>
      <c r="B36" s="29"/>
      <c r="C36" s="29"/>
      <c r="D36" s="29"/>
      <c r="E36" s="29"/>
      <c r="F36" s="35"/>
      <c r="G36" s="36"/>
      <c r="H36" s="29"/>
      <c r="I36" s="36"/>
      <c r="J36" s="36"/>
      <c r="K36" s="29"/>
      <c r="L36" s="37"/>
      <c r="M36" s="29"/>
      <c r="N36" s="36"/>
      <c r="O36" s="37"/>
      <c r="P36" s="38"/>
      <c r="Q36" s="3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6"/>
      <c r="AG36" s="36"/>
    </row>
    <row r="37" spans="1:33" ht="15.75">
      <c r="A37" s="30" t="s">
        <v>62</v>
      </c>
      <c r="B37" t="s">
        <v>114</v>
      </c>
      <c r="C37" t="s">
        <v>63</v>
      </c>
      <c r="E37">
        <v>29</v>
      </c>
      <c r="F37" s="32">
        <v>995</v>
      </c>
      <c r="G37" s="3">
        <f t="shared" si="0"/>
        <v>0.1884469696969697</v>
      </c>
      <c r="H37">
        <v>24</v>
      </c>
      <c r="I37" s="3">
        <f t="shared" si="1"/>
        <v>2653.3333333333335</v>
      </c>
      <c r="J37" s="3">
        <f t="shared" si="2"/>
        <v>265.33333333333337</v>
      </c>
      <c r="L37" s="4">
        <f t="shared" ref="L37:L47" si="6">(165*I37)/2000</f>
        <v>218.9</v>
      </c>
      <c r="N37" s="3">
        <f t="shared" ref="N37:N47" si="7">I37*0.06</f>
        <v>159.20000000000002</v>
      </c>
      <c r="O37" s="4">
        <f t="shared" ref="O37:O47" si="8">I37*0.0825</f>
        <v>218.90000000000003</v>
      </c>
      <c r="P37" s="26">
        <v>3</v>
      </c>
      <c r="Q37" s="26">
        <v>3</v>
      </c>
      <c r="R37">
        <v>3</v>
      </c>
      <c r="S37">
        <v>3</v>
      </c>
      <c r="T37" s="43">
        <v>1990</v>
      </c>
      <c r="U37">
        <v>1</v>
      </c>
      <c r="AA37">
        <v>51</v>
      </c>
      <c r="AB37">
        <v>12</v>
      </c>
      <c r="AF37" s="3"/>
      <c r="AG37" s="3"/>
    </row>
    <row r="38" spans="1:33" ht="15.75">
      <c r="A38" s="30"/>
      <c r="B38" t="s">
        <v>115</v>
      </c>
      <c r="C38" t="s">
        <v>64</v>
      </c>
      <c r="E38">
        <v>50</v>
      </c>
      <c r="F38" s="32">
        <v>331</v>
      </c>
      <c r="G38" s="3">
        <f t="shared" si="0"/>
        <v>6.2689393939393934E-2</v>
      </c>
      <c r="H38">
        <v>24</v>
      </c>
      <c r="I38" s="3">
        <f t="shared" si="1"/>
        <v>882.66666666666663</v>
      </c>
      <c r="J38" s="3">
        <f t="shared" si="2"/>
        <v>88.266666666666666</v>
      </c>
      <c r="L38" s="4">
        <f t="shared" si="6"/>
        <v>72.819999999999993</v>
      </c>
      <c r="N38" s="3">
        <f t="shared" si="7"/>
        <v>52.959999999999994</v>
      </c>
      <c r="O38" s="4">
        <f t="shared" si="8"/>
        <v>72.820000000000007</v>
      </c>
      <c r="P38" s="26"/>
      <c r="Q38" s="26"/>
      <c r="R38">
        <v>2</v>
      </c>
      <c r="S38">
        <v>2</v>
      </c>
      <c r="T38">
        <v>662</v>
      </c>
      <c r="AB38">
        <v>12</v>
      </c>
      <c r="AF38" s="3"/>
      <c r="AG38" s="3"/>
    </row>
    <row r="39" spans="1:33" ht="15.75">
      <c r="A39" s="30"/>
      <c r="B39" t="s">
        <v>116</v>
      </c>
      <c r="C39" t="s">
        <v>65</v>
      </c>
      <c r="E39">
        <v>35</v>
      </c>
      <c r="F39" s="32">
        <v>827</v>
      </c>
      <c r="G39" s="3">
        <f t="shared" si="0"/>
        <v>0.15662878787878787</v>
      </c>
      <c r="H39">
        <v>24</v>
      </c>
      <c r="I39" s="3">
        <f t="shared" si="1"/>
        <v>2205.3333333333335</v>
      </c>
      <c r="J39" s="3">
        <f t="shared" si="2"/>
        <v>220.53333333333336</v>
      </c>
      <c r="L39" s="4">
        <f t="shared" si="6"/>
        <v>181.94</v>
      </c>
      <c r="N39" s="3">
        <f t="shared" si="7"/>
        <v>132.32</v>
      </c>
      <c r="O39" s="4">
        <f t="shared" si="8"/>
        <v>181.94000000000003</v>
      </c>
      <c r="P39" s="26">
        <v>3</v>
      </c>
      <c r="Q39" s="26">
        <v>3</v>
      </c>
      <c r="R39">
        <v>2</v>
      </c>
      <c r="S39">
        <v>2</v>
      </c>
      <c r="T39" s="43">
        <v>1654</v>
      </c>
      <c r="AB39">
        <v>12</v>
      </c>
      <c r="AF39" s="3"/>
      <c r="AG39" s="3"/>
    </row>
    <row r="40" spans="1:33" ht="15.75">
      <c r="A40" s="30"/>
      <c r="B40" t="s">
        <v>65</v>
      </c>
      <c r="C40" t="s">
        <v>117</v>
      </c>
      <c r="E40">
        <v>34</v>
      </c>
      <c r="F40" s="32">
        <v>570</v>
      </c>
      <c r="G40" s="3">
        <f t="shared" si="0"/>
        <v>0.10795454545454546</v>
      </c>
      <c r="H40">
        <v>24</v>
      </c>
      <c r="I40" s="3">
        <f t="shared" si="1"/>
        <v>1520</v>
      </c>
      <c r="J40" s="3">
        <f t="shared" si="2"/>
        <v>152</v>
      </c>
      <c r="L40" s="4">
        <f t="shared" si="6"/>
        <v>125.4</v>
      </c>
      <c r="N40" s="3">
        <f t="shared" si="7"/>
        <v>91.2</v>
      </c>
      <c r="O40" s="4">
        <f t="shared" si="8"/>
        <v>125.4</v>
      </c>
      <c r="P40" s="26">
        <v>2</v>
      </c>
      <c r="Q40" s="26">
        <v>2</v>
      </c>
      <c r="R40">
        <v>1</v>
      </c>
      <c r="S40">
        <v>1</v>
      </c>
      <c r="T40" s="43">
        <v>1140</v>
      </c>
      <c r="AF40" s="3"/>
      <c r="AG40" s="3"/>
    </row>
    <row r="41" spans="1:33" ht="15.75">
      <c r="A41" s="30"/>
      <c r="B41" t="s">
        <v>118</v>
      </c>
      <c r="C41" t="s">
        <v>66</v>
      </c>
      <c r="E41">
        <v>33</v>
      </c>
      <c r="F41" s="32">
        <v>217</v>
      </c>
      <c r="G41" s="3">
        <f t="shared" si="0"/>
        <v>4.1098484848484849E-2</v>
      </c>
      <c r="H41">
        <v>24</v>
      </c>
      <c r="I41" s="3">
        <f t="shared" si="1"/>
        <v>578.66666666666663</v>
      </c>
      <c r="J41" s="3">
        <f t="shared" si="2"/>
        <v>57.866666666666667</v>
      </c>
      <c r="L41" s="4">
        <f t="shared" si="6"/>
        <v>47.74</v>
      </c>
      <c r="N41" s="3">
        <f t="shared" si="7"/>
        <v>34.72</v>
      </c>
      <c r="O41" s="4">
        <f t="shared" si="8"/>
        <v>47.74</v>
      </c>
      <c r="P41" s="26">
        <v>1</v>
      </c>
      <c r="Q41" s="26">
        <v>1</v>
      </c>
      <c r="T41" s="43">
        <v>376</v>
      </c>
      <c r="AB41">
        <v>12</v>
      </c>
      <c r="AF41" s="3"/>
      <c r="AG41" s="3"/>
    </row>
    <row r="42" spans="1:33" ht="15.75">
      <c r="A42" s="30"/>
      <c r="B42" t="s">
        <v>66</v>
      </c>
      <c r="C42" t="s">
        <v>119</v>
      </c>
      <c r="E42">
        <v>36</v>
      </c>
      <c r="F42" s="32">
        <v>1031</v>
      </c>
      <c r="G42" s="3">
        <f t="shared" si="0"/>
        <v>0.1952651515151515</v>
      </c>
      <c r="H42">
        <v>24</v>
      </c>
      <c r="I42" s="3">
        <f t="shared" si="1"/>
        <v>2749.3333333333335</v>
      </c>
      <c r="J42" s="3">
        <f t="shared" si="2"/>
        <v>274.93333333333334</v>
      </c>
      <c r="L42" s="4">
        <f t="shared" si="6"/>
        <v>226.82</v>
      </c>
      <c r="N42" s="3">
        <f t="shared" si="7"/>
        <v>164.96</v>
      </c>
      <c r="O42" s="4">
        <f t="shared" si="8"/>
        <v>226.82000000000002</v>
      </c>
      <c r="P42" s="26">
        <v>3</v>
      </c>
      <c r="Q42" s="26">
        <v>3</v>
      </c>
      <c r="R42">
        <v>1</v>
      </c>
      <c r="S42">
        <v>1</v>
      </c>
      <c r="T42" s="43">
        <v>2062</v>
      </c>
      <c r="AB42">
        <v>24</v>
      </c>
      <c r="AF42" s="3"/>
      <c r="AG42" s="3"/>
    </row>
    <row r="43" spans="1:33" ht="15.75">
      <c r="A43" s="30" t="s">
        <v>63</v>
      </c>
      <c r="B43" t="s">
        <v>62</v>
      </c>
      <c r="C43" t="s">
        <v>44</v>
      </c>
      <c r="E43">
        <v>33</v>
      </c>
      <c r="F43" s="32">
        <v>339</v>
      </c>
      <c r="G43" s="3">
        <f t="shared" si="0"/>
        <v>6.4204545454545459E-2</v>
      </c>
      <c r="H43">
        <v>24</v>
      </c>
      <c r="I43" s="3">
        <f t="shared" si="1"/>
        <v>904</v>
      </c>
      <c r="J43" s="3">
        <f t="shared" si="2"/>
        <v>90.4</v>
      </c>
      <c r="L43" s="4">
        <f t="shared" si="6"/>
        <v>74.58</v>
      </c>
      <c r="N43" s="3">
        <f t="shared" si="7"/>
        <v>54.239999999999995</v>
      </c>
      <c r="O43" s="4">
        <f t="shared" si="8"/>
        <v>74.58</v>
      </c>
      <c r="P43" s="26">
        <v>1</v>
      </c>
      <c r="Q43" s="26">
        <v>1</v>
      </c>
      <c r="R43">
        <v>2</v>
      </c>
      <c r="S43">
        <v>2</v>
      </c>
      <c r="AB43">
        <v>12</v>
      </c>
      <c r="AF43" s="3"/>
      <c r="AG43" s="3"/>
    </row>
    <row r="44" spans="1:33" ht="15.75">
      <c r="A44" s="30" t="s">
        <v>64</v>
      </c>
      <c r="B44" t="s">
        <v>120</v>
      </c>
      <c r="C44" t="s">
        <v>44</v>
      </c>
      <c r="E44">
        <v>37</v>
      </c>
      <c r="F44" s="32">
        <v>641</v>
      </c>
      <c r="G44" s="3">
        <f t="shared" si="0"/>
        <v>0.12140151515151515</v>
      </c>
      <c r="H44">
        <v>24</v>
      </c>
      <c r="I44" s="3">
        <f t="shared" si="1"/>
        <v>1709.3333333333333</v>
      </c>
      <c r="J44" s="3">
        <f t="shared" si="2"/>
        <v>170.93333333333334</v>
      </c>
      <c r="L44" s="4">
        <f t="shared" si="6"/>
        <v>141.02000000000001</v>
      </c>
      <c r="N44" s="3">
        <f t="shared" si="7"/>
        <v>102.55999999999999</v>
      </c>
      <c r="O44" s="4">
        <f t="shared" si="8"/>
        <v>141.02000000000001</v>
      </c>
      <c r="P44" s="26">
        <v>2</v>
      </c>
      <c r="Q44" s="26">
        <v>2</v>
      </c>
      <c r="R44">
        <v>2</v>
      </c>
      <c r="S44">
        <v>2</v>
      </c>
      <c r="AB44">
        <v>12</v>
      </c>
      <c r="AF44" s="3"/>
      <c r="AG44" s="3"/>
    </row>
    <row r="45" spans="1:33" ht="15.75">
      <c r="A45" s="30" t="s">
        <v>65</v>
      </c>
      <c r="B45" t="s">
        <v>62</v>
      </c>
      <c r="C45" t="s">
        <v>44</v>
      </c>
      <c r="E45">
        <v>32</v>
      </c>
      <c r="F45" s="32">
        <v>589</v>
      </c>
      <c r="G45" s="3">
        <f t="shared" ref="G45:G100" si="9">F45/5280</f>
        <v>0.11155303030303031</v>
      </c>
      <c r="H45">
        <v>24</v>
      </c>
      <c r="I45" s="3">
        <f t="shared" si="1"/>
        <v>1570.6666666666667</v>
      </c>
      <c r="J45" s="3">
        <f t="shared" si="2"/>
        <v>157.06666666666669</v>
      </c>
      <c r="L45" s="4">
        <f t="shared" si="6"/>
        <v>129.58000000000001</v>
      </c>
      <c r="N45" s="3">
        <f t="shared" si="7"/>
        <v>94.24</v>
      </c>
      <c r="O45" s="4">
        <f t="shared" si="8"/>
        <v>129.58000000000001</v>
      </c>
      <c r="P45" s="26">
        <v>2</v>
      </c>
      <c r="Q45" s="26">
        <v>2</v>
      </c>
      <c r="R45">
        <v>2</v>
      </c>
      <c r="S45">
        <v>2</v>
      </c>
      <c r="AB45">
        <v>12</v>
      </c>
      <c r="AF45" s="3"/>
      <c r="AG45" s="3"/>
    </row>
    <row r="46" spans="1:33" ht="15.75">
      <c r="A46" s="30" t="s">
        <v>117</v>
      </c>
      <c r="B46" t="s">
        <v>62</v>
      </c>
      <c r="C46" t="s">
        <v>44</v>
      </c>
      <c r="E46">
        <v>33</v>
      </c>
      <c r="F46" s="32">
        <v>522</v>
      </c>
      <c r="G46" s="3">
        <f t="shared" si="9"/>
        <v>9.8863636363636362E-2</v>
      </c>
      <c r="H46">
        <v>24</v>
      </c>
      <c r="I46" s="3">
        <f t="shared" si="1"/>
        <v>1392</v>
      </c>
      <c r="J46" s="3">
        <f t="shared" si="2"/>
        <v>139.20000000000002</v>
      </c>
      <c r="L46" s="4">
        <f t="shared" si="6"/>
        <v>114.84</v>
      </c>
      <c r="N46" s="3">
        <f t="shared" si="7"/>
        <v>83.52</v>
      </c>
      <c r="O46" s="4">
        <f t="shared" si="8"/>
        <v>114.84</v>
      </c>
      <c r="P46" s="26">
        <v>1</v>
      </c>
      <c r="Q46" s="26">
        <v>1</v>
      </c>
      <c r="AB46">
        <v>12</v>
      </c>
      <c r="AF46" s="3"/>
      <c r="AG46" s="3"/>
    </row>
    <row r="47" spans="1:33" ht="15.75">
      <c r="A47" s="30" t="s">
        <v>66</v>
      </c>
      <c r="B47" t="s">
        <v>62</v>
      </c>
      <c r="C47" t="s">
        <v>44</v>
      </c>
      <c r="E47" s="28">
        <v>65</v>
      </c>
      <c r="F47" s="32">
        <v>413</v>
      </c>
      <c r="G47" s="3">
        <f t="shared" si="9"/>
        <v>7.8219696969696967E-2</v>
      </c>
      <c r="H47">
        <v>24</v>
      </c>
      <c r="I47" s="3">
        <f t="shared" ref="I47:I100" si="10">((F47*H47)/9)</f>
        <v>1101.3333333333333</v>
      </c>
      <c r="J47" s="3">
        <f t="shared" ref="J47:J100" si="11">I47*0.1</f>
        <v>110.13333333333333</v>
      </c>
      <c r="L47" s="4">
        <f t="shared" si="6"/>
        <v>90.86</v>
      </c>
      <c r="N47" s="3">
        <f t="shared" si="7"/>
        <v>66.08</v>
      </c>
      <c r="O47" s="4">
        <f t="shared" si="8"/>
        <v>90.86</v>
      </c>
      <c r="P47" s="26">
        <v>2</v>
      </c>
      <c r="Q47" s="26">
        <v>2</v>
      </c>
      <c r="AB47">
        <v>12</v>
      </c>
      <c r="AF47" s="3"/>
      <c r="AG47" s="3"/>
    </row>
    <row r="48" spans="1:33" ht="15.75">
      <c r="A48" s="39"/>
      <c r="B48" s="39"/>
      <c r="C48" s="39"/>
      <c r="D48" s="29"/>
      <c r="E48" s="39"/>
      <c r="F48" s="40"/>
      <c r="G48" s="36"/>
      <c r="H48" s="29"/>
      <c r="I48" s="36"/>
      <c r="J48" s="36"/>
      <c r="K48" s="29"/>
      <c r="L48" s="37"/>
      <c r="M48" s="29"/>
      <c r="N48" s="36"/>
      <c r="O48" s="37"/>
      <c r="P48" s="38"/>
      <c r="Q48" s="3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36"/>
      <c r="AG48" s="36"/>
    </row>
    <row r="49" spans="1:33" ht="15.75">
      <c r="A49" s="30" t="s">
        <v>174</v>
      </c>
      <c r="B49" t="s">
        <v>121</v>
      </c>
      <c r="C49" t="s">
        <v>74</v>
      </c>
      <c r="E49">
        <v>32</v>
      </c>
      <c r="F49" s="32">
        <v>548</v>
      </c>
      <c r="G49" s="3">
        <f t="shared" si="9"/>
        <v>0.10378787878787879</v>
      </c>
      <c r="H49">
        <v>22</v>
      </c>
      <c r="I49" s="3">
        <f t="shared" si="10"/>
        <v>1339.5555555555557</v>
      </c>
      <c r="J49" s="3">
        <f t="shared" si="11"/>
        <v>133.95555555555558</v>
      </c>
      <c r="L49" s="4">
        <f t="shared" ref="L49:L69" si="12">(165*I49)/2000</f>
        <v>110.51333333333335</v>
      </c>
      <c r="N49" s="3">
        <f t="shared" ref="N49:N69" si="13">I49*0.06</f>
        <v>80.373333333333335</v>
      </c>
      <c r="O49" s="4">
        <f t="shared" ref="O49:O69" si="14">I49*0.0825</f>
        <v>110.51333333333335</v>
      </c>
      <c r="P49" s="26">
        <v>2</v>
      </c>
      <c r="Q49" s="26">
        <v>2</v>
      </c>
      <c r="R49">
        <v>3</v>
      </c>
      <c r="S49">
        <v>3</v>
      </c>
      <c r="AB49">
        <v>12</v>
      </c>
      <c r="AF49" s="3"/>
      <c r="AG49" s="3">
        <v>0.06</v>
      </c>
    </row>
    <row r="50" spans="1:33" ht="15.75">
      <c r="A50" s="30"/>
      <c r="B50" t="s">
        <v>74</v>
      </c>
      <c r="C50" t="s">
        <v>73</v>
      </c>
      <c r="E50">
        <v>44</v>
      </c>
      <c r="F50" s="32">
        <v>509</v>
      </c>
      <c r="G50" s="3">
        <f t="shared" si="9"/>
        <v>9.6401515151515155E-2</v>
      </c>
      <c r="H50">
        <v>22</v>
      </c>
      <c r="I50" s="3">
        <f t="shared" si="10"/>
        <v>1244.2222222222222</v>
      </c>
      <c r="J50" s="3">
        <f t="shared" si="11"/>
        <v>124.42222222222222</v>
      </c>
      <c r="L50" s="4">
        <f t="shared" si="12"/>
        <v>102.64833333333333</v>
      </c>
      <c r="N50" s="3">
        <f t="shared" si="13"/>
        <v>74.653333333333322</v>
      </c>
      <c r="O50" s="4">
        <f t="shared" si="14"/>
        <v>102.64833333333334</v>
      </c>
      <c r="P50" s="26">
        <v>1</v>
      </c>
      <c r="Q50" s="26">
        <v>1</v>
      </c>
      <c r="R50">
        <v>3</v>
      </c>
      <c r="S50">
        <v>3</v>
      </c>
      <c r="AF50" s="3"/>
      <c r="AG50" s="3">
        <v>0.06</v>
      </c>
    </row>
    <row r="51" spans="1:33" ht="15.75">
      <c r="A51" s="30" t="s">
        <v>68</v>
      </c>
      <c r="B51" t="s">
        <v>73</v>
      </c>
      <c r="C51" t="s">
        <v>72</v>
      </c>
      <c r="E51">
        <v>32</v>
      </c>
      <c r="F51" s="32">
        <v>468</v>
      </c>
      <c r="G51" s="3">
        <f t="shared" si="9"/>
        <v>8.8636363636363638E-2</v>
      </c>
      <c r="H51">
        <v>22</v>
      </c>
      <c r="I51" s="3">
        <f t="shared" si="10"/>
        <v>1144</v>
      </c>
      <c r="J51" s="3">
        <f t="shared" si="11"/>
        <v>114.4</v>
      </c>
      <c r="L51" s="4">
        <f t="shared" si="12"/>
        <v>94.38</v>
      </c>
      <c r="N51" s="3">
        <f t="shared" si="13"/>
        <v>68.64</v>
      </c>
      <c r="O51" s="4">
        <f t="shared" si="14"/>
        <v>94.38000000000001</v>
      </c>
      <c r="P51" s="26"/>
      <c r="Q51" s="26"/>
      <c r="R51">
        <v>3</v>
      </c>
      <c r="S51">
        <v>3</v>
      </c>
      <c r="AF51" s="3"/>
      <c r="AG51" s="3">
        <v>0.06</v>
      </c>
    </row>
    <row r="52" spans="1:33" ht="15.75">
      <c r="A52" s="30"/>
      <c r="B52" t="s">
        <v>72</v>
      </c>
      <c r="C52" t="s">
        <v>76</v>
      </c>
      <c r="E52">
        <v>36</v>
      </c>
      <c r="F52" s="32">
        <v>479</v>
      </c>
      <c r="G52" s="3">
        <f t="shared" si="9"/>
        <v>9.0719696969696964E-2</v>
      </c>
      <c r="H52">
        <v>22</v>
      </c>
      <c r="I52" s="3">
        <f t="shared" si="10"/>
        <v>1170.8888888888889</v>
      </c>
      <c r="J52" s="3">
        <f t="shared" si="11"/>
        <v>117.0888888888889</v>
      </c>
      <c r="L52" s="4">
        <f t="shared" si="12"/>
        <v>96.598333333333329</v>
      </c>
      <c r="N52" s="3">
        <f t="shared" si="13"/>
        <v>70.25333333333333</v>
      </c>
      <c r="O52" s="4">
        <f t="shared" si="14"/>
        <v>96.598333333333343</v>
      </c>
      <c r="P52" s="26"/>
      <c r="Q52" s="26"/>
      <c r="R52">
        <v>2</v>
      </c>
      <c r="S52">
        <v>2</v>
      </c>
      <c r="AF52" s="3"/>
      <c r="AG52" s="3">
        <v>0.06</v>
      </c>
    </row>
    <row r="53" spans="1:33" ht="15.75">
      <c r="A53" s="30"/>
      <c r="B53" t="s">
        <v>76</v>
      </c>
      <c r="C53" t="s">
        <v>70</v>
      </c>
      <c r="E53">
        <v>41</v>
      </c>
      <c r="F53" s="32">
        <v>944</v>
      </c>
      <c r="G53" s="3">
        <f t="shared" si="9"/>
        <v>0.1787878787878788</v>
      </c>
      <c r="H53">
        <v>22</v>
      </c>
      <c r="I53" s="3">
        <f t="shared" si="10"/>
        <v>2307.5555555555557</v>
      </c>
      <c r="J53" s="3">
        <f t="shared" si="11"/>
        <v>230.75555555555559</v>
      </c>
      <c r="L53" s="4">
        <f t="shared" si="12"/>
        <v>190.37333333333333</v>
      </c>
      <c r="N53" s="3">
        <f t="shared" si="13"/>
        <v>138.45333333333335</v>
      </c>
      <c r="O53" s="4">
        <f t="shared" si="14"/>
        <v>190.37333333333336</v>
      </c>
      <c r="P53" s="26"/>
      <c r="Q53" s="26"/>
      <c r="AF53" s="3"/>
      <c r="AG53" s="3">
        <v>0.12</v>
      </c>
    </row>
    <row r="54" spans="1:33" ht="15.75">
      <c r="A54" s="30"/>
      <c r="B54" t="s">
        <v>70</v>
      </c>
      <c r="C54" t="s">
        <v>69</v>
      </c>
      <c r="E54">
        <v>57</v>
      </c>
      <c r="F54" s="32">
        <v>684</v>
      </c>
      <c r="G54" s="3">
        <f t="shared" si="9"/>
        <v>0.12954545454545455</v>
      </c>
      <c r="H54">
        <v>22</v>
      </c>
      <c r="I54" s="3">
        <f t="shared" si="10"/>
        <v>1672</v>
      </c>
      <c r="J54" s="3">
        <f t="shared" si="11"/>
        <v>167.20000000000002</v>
      </c>
      <c r="L54" s="4">
        <f t="shared" si="12"/>
        <v>137.94</v>
      </c>
      <c r="N54" s="3">
        <f t="shared" si="13"/>
        <v>100.32</v>
      </c>
      <c r="O54" s="4">
        <f t="shared" si="14"/>
        <v>137.94</v>
      </c>
      <c r="P54" s="26"/>
      <c r="Q54" s="26"/>
      <c r="AF54" s="3"/>
      <c r="AG54" s="3">
        <v>0.08</v>
      </c>
    </row>
    <row r="55" spans="1:33" ht="15.75">
      <c r="A55" s="30" t="s">
        <v>69</v>
      </c>
      <c r="B55" t="s">
        <v>122</v>
      </c>
      <c r="C55" t="s">
        <v>44</v>
      </c>
      <c r="E55">
        <v>53</v>
      </c>
      <c r="F55" s="32">
        <v>208</v>
      </c>
      <c r="G55" s="3">
        <f t="shared" si="9"/>
        <v>3.9393939393939391E-2</v>
      </c>
      <c r="H55">
        <v>22</v>
      </c>
      <c r="I55" s="3">
        <f t="shared" si="10"/>
        <v>508.44444444444446</v>
      </c>
      <c r="J55" s="3">
        <f t="shared" si="11"/>
        <v>50.844444444444449</v>
      </c>
      <c r="L55" s="4">
        <f t="shared" si="12"/>
        <v>41.946666666666665</v>
      </c>
      <c r="N55" s="3">
        <f t="shared" si="13"/>
        <v>30.506666666666668</v>
      </c>
      <c r="O55" s="4">
        <f t="shared" si="14"/>
        <v>41.946666666666673</v>
      </c>
      <c r="P55" s="26"/>
      <c r="Q55" s="26"/>
      <c r="AB55">
        <v>12</v>
      </c>
      <c r="AF55" s="3"/>
      <c r="AG55" s="3">
        <v>0.02</v>
      </c>
    </row>
    <row r="56" spans="1:33" ht="15.75">
      <c r="A56" s="30" t="s">
        <v>70</v>
      </c>
      <c r="B56" t="s">
        <v>122</v>
      </c>
      <c r="C56" t="s">
        <v>76</v>
      </c>
      <c r="E56">
        <v>54</v>
      </c>
      <c r="F56" s="32">
        <v>940</v>
      </c>
      <c r="G56" s="3">
        <f t="shared" si="9"/>
        <v>0.17803030303030304</v>
      </c>
      <c r="H56">
        <v>22</v>
      </c>
      <c r="I56" s="3">
        <f t="shared" si="10"/>
        <v>2297.7777777777778</v>
      </c>
      <c r="J56" s="3">
        <f t="shared" si="11"/>
        <v>229.7777777777778</v>
      </c>
      <c r="L56" s="4">
        <f t="shared" si="12"/>
        <v>189.56666666666666</v>
      </c>
      <c r="N56" s="3">
        <f t="shared" si="13"/>
        <v>137.86666666666667</v>
      </c>
      <c r="O56" s="4">
        <f t="shared" si="14"/>
        <v>189.56666666666669</v>
      </c>
      <c r="P56" s="26"/>
      <c r="Q56" s="26"/>
      <c r="R56">
        <v>1</v>
      </c>
      <c r="S56">
        <v>1</v>
      </c>
      <c r="AB56">
        <v>24</v>
      </c>
      <c r="AF56" s="3"/>
      <c r="AG56" s="3">
        <v>0.12</v>
      </c>
    </row>
    <row r="57" spans="1:33" ht="15.75">
      <c r="A57" s="30" t="s">
        <v>71</v>
      </c>
      <c r="B57" t="s">
        <v>122</v>
      </c>
      <c r="C57" t="s">
        <v>44</v>
      </c>
      <c r="E57">
        <v>36</v>
      </c>
      <c r="F57" s="32">
        <v>385</v>
      </c>
      <c r="G57" s="3">
        <f t="shared" si="9"/>
        <v>7.2916666666666671E-2</v>
      </c>
      <c r="H57">
        <v>22</v>
      </c>
      <c r="I57" s="3">
        <f t="shared" si="10"/>
        <v>941.11111111111109</v>
      </c>
      <c r="J57" s="3">
        <f t="shared" si="11"/>
        <v>94.111111111111114</v>
      </c>
      <c r="L57" s="4">
        <f t="shared" si="12"/>
        <v>77.641666666666666</v>
      </c>
      <c r="N57" s="3">
        <f t="shared" si="13"/>
        <v>56.466666666666661</v>
      </c>
      <c r="O57" s="4">
        <f t="shared" si="14"/>
        <v>77.641666666666666</v>
      </c>
      <c r="P57" s="26"/>
      <c r="Q57" s="26"/>
      <c r="AB57">
        <v>12</v>
      </c>
      <c r="AF57" s="3"/>
      <c r="AG57" s="3">
        <v>0.04</v>
      </c>
    </row>
    <row r="58" spans="1:33" ht="15.75">
      <c r="A58" s="30" t="s">
        <v>72</v>
      </c>
      <c r="B58" t="s">
        <v>122</v>
      </c>
      <c r="C58" t="s">
        <v>44</v>
      </c>
      <c r="E58">
        <v>30</v>
      </c>
      <c r="F58" s="32">
        <v>294</v>
      </c>
      <c r="G58" s="3">
        <f t="shared" si="9"/>
        <v>5.568181818181818E-2</v>
      </c>
      <c r="H58">
        <v>22</v>
      </c>
      <c r="I58" s="3">
        <f t="shared" si="10"/>
        <v>718.66666666666663</v>
      </c>
      <c r="J58" s="3">
        <f t="shared" si="11"/>
        <v>71.86666666666666</v>
      </c>
      <c r="L58" s="4">
        <f t="shared" si="12"/>
        <v>59.29</v>
      </c>
      <c r="N58" s="3">
        <f t="shared" si="13"/>
        <v>43.12</v>
      </c>
      <c r="O58" s="4">
        <f t="shared" si="14"/>
        <v>59.29</v>
      </c>
      <c r="P58" s="26"/>
      <c r="Q58" s="26"/>
      <c r="R58">
        <v>1</v>
      </c>
      <c r="S58">
        <v>1</v>
      </c>
      <c r="AB58">
        <v>12</v>
      </c>
      <c r="AF58" s="3"/>
      <c r="AG58" s="3">
        <v>0.04</v>
      </c>
    </row>
    <row r="59" spans="1:33" ht="15.75">
      <c r="A59" s="30" t="s">
        <v>73</v>
      </c>
      <c r="B59" t="s">
        <v>67</v>
      </c>
      <c r="C59" t="s">
        <v>44</v>
      </c>
      <c r="E59">
        <v>50</v>
      </c>
      <c r="F59" s="32">
        <v>267</v>
      </c>
      <c r="G59" s="3">
        <f t="shared" si="9"/>
        <v>5.0568181818181818E-2</v>
      </c>
      <c r="H59">
        <v>22</v>
      </c>
      <c r="I59" s="3">
        <f t="shared" si="10"/>
        <v>652.66666666666663</v>
      </c>
      <c r="J59" s="3">
        <f t="shared" si="11"/>
        <v>65.266666666666666</v>
      </c>
      <c r="L59" s="4">
        <f t="shared" si="12"/>
        <v>53.844999999999999</v>
      </c>
      <c r="N59" s="3">
        <f t="shared" si="13"/>
        <v>39.159999999999997</v>
      </c>
      <c r="O59" s="4">
        <f t="shared" si="14"/>
        <v>53.844999999999999</v>
      </c>
      <c r="P59" s="26">
        <v>2</v>
      </c>
      <c r="Q59" s="26">
        <v>2</v>
      </c>
      <c r="R59">
        <v>2</v>
      </c>
      <c r="S59">
        <v>2</v>
      </c>
      <c r="AB59">
        <v>12</v>
      </c>
      <c r="AF59" s="3"/>
      <c r="AG59" s="3">
        <v>0.04</v>
      </c>
    </row>
    <row r="60" spans="1:33" ht="15.75">
      <c r="A60" s="30" t="s">
        <v>74</v>
      </c>
      <c r="B60" t="s">
        <v>67</v>
      </c>
      <c r="C60" t="s">
        <v>44</v>
      </c>
      <c r="E60">
        <v>31</v>
      </c>
      <c r="F60" s="32">
        <v>605</v>
      </c>
      <c r="G60" s="3">
        <f t="shared" si="9"/>
        <v>0.11458333333333333</v>
      </c>
      <c r="H60">
        <v>22</v>
      </c>
      <c r="I60" s="3">
        <f t="shared" si="10"/>
        <v>1478.8888888888889</v>
      </c>
      <c r="J60" s="3">
        <f t="shared" si="11"/>
        <v>147.88888888888889</v>
      </c>
      <c r="L60" s="4">
        <f t="shared" si="12"/>
        <v>122.00833333333333</v>
      </c>
      <c r="N60" s="3">
        <f t="shared" si="13"/>
        <v>88.733333333333334</v>
      </c>
      <c r="O60" s="4">
        <f t="shared" si="14"/>
        <v>122.00833333333334</v>
      </c>
      <c r="P60" s="26">
        <v>3</v>
      </c>
      <c r="Q60" s="26">
        <v>3</v>
      </c>
      <c r="R60">
        <v>2</v>
      </c>
      <c r="S60">
        <v>2</v>
      </c>
      <c r="AB60">
        <v>12</v>
      </c>
      <c r="AF60" s="3"/>
      <c r="AG60" s="3">
        <v>0.08</v>
      </c>
    </row>
    <row r="61" spans="1:33" ht="15.75">
      <c r="A61" s="30" t="s">
        <v>75</v>
      </c>
      <c r="B61" t="s">
        <v>67</v>
      </c>
      <c r="C61" t="s">
        <v>123</v>
      </c>
      <c r="E61">
        <v>50</v>
      </c>
      <c r="F61" s="32">
        <v>496</v>
      </c>
      <c r="G61" s="3">
        <f t="shared" si="9"/>
        <v>9.3939393939393934E-2</v>
      </c>
      <c r="H61">
        <v>22</v>
      </c>
      <c r="I61" s="3">
        <f t="shared" si="10"/>
        <v>1212.4444444444443</v>
      </c>
      <c r="J61" s="3">
        <f t="shared" si="11"/>
        <v>121.24444444444444</v>
      </c>
      <c r="L61" s="4">
        <f t="shared" si="12"/>
        <v>100.02666666666666</v>
      </c>
      <c r="N61" s="3">
        <f t="shared" si="13"/>
        <v>72.746666666666655</v>
      </c>
      <c r="O61" s="4">
        <f t="shared" si="14"/>
        <v>100.02666666666666</v>
      </c>
      <c r="P61" s="26">
        <v>3</v>
      </c>
      <c r="Q61" s="26">
        <v>3</v>
      </c>
      <c r="R61">
        <v>2</v>
      </c>
      <c r="S61">
        <v>2</v>
      </c>
      <c r="AB61">
        <v>12</v>
      </c>
      <c r="AF61" s="3"/>
      <c r="AG61" s="3">
        <v>0.06</v>
      </c>
    </row>
    <row r="62" spans="1:33" ht="15.75">
      <c r="A62" s="30" t="s">
        <v>76</v>
      </c>
      <c r="B62" t="s">
        <v>122</v>
      </c>
      <c r="C62" t="s">
        <v>70</v>
      </c>
      <c r="E62">
        <v>34</v>
      </c>
      <c r="F62" s="32">
        <v>598</v>
      </c>
      <c r="G62" s="3">
        <f t="shared" si="9"/>
        <v>0.11325757575757575</v>
      </c>
      <c r="H62">
        <v>22</v>
      </c>
      <c r="I62" s="3">
        <f t="shared" si="10"/>
        <v>1461.7777777777778</v>
      </c>
      <c r="J62" s="3">
        <f t="shared" si="11"/>
        <v>146.17777777777778</v>
      </c>
      <c r="L62" s="4">
        <f t="shared" si="12"/>
        <v>120.59666666666668</v>
      </c>
      <c r="N62" s="3">
        <f t="shared" si="13"/>
        <v>87.706666666666663</v>
      </c>
      <c r="O62" s="4">
        <f t="shared" si="14"/>
        <v>120.59666666666668</v>
      </c>
      <c r="P62" s="26"/>
      <c r="Q62" s="26"/>
      <c r="R62">
        <v>2</v>
      </c>
      <c r="S62">
        <v>2</v>
      </c>
      <c r="AB62">
        <v>12</v>
      </c>
      <c r="AF62" s="3"/>
      <c r="AG62" s="3">
        <v>0.08</v>
      </c>
    </row>
    <row r="63" spans="1:33" ht="15.75">
      <c r="A63" s="31"/>
      <c r="B63" s="28" t="s">
        <v>70</v>
      </c>
      <c r="C63" s="28" t="s">
        <v>124</v>
      </c>
      <c r="E63" s="28">
        <v>67</v>
      </c>
      <c r="F63" s="33">
        <v>470</v>
      </c>
      <c r="G63" s="3">
        <f t="shared" si="9"/>
        <v>8.9015151515151519E-2</v>
      </c>
      <c r="H63">
        <v>22</v>
      </c>
      <c r="I63" s="3">
        <f t="shared" si="10"/>
        <v>1148.8888888888889</v>
      </c>
      <c r="J63" s="3">
        <f t="shared" si="11"/>
        <v>114.8888888888889</v>
      </c>
      <c r="L63" s="4">
        <f t="shared" si="12"/>
        <v>94.783333333333331</v>
      </c>
      <c r="N63" s="3">
        <f t="shared" si="13"/>
        <v>68.933333333333337</v>
      </c>
      <c r="O63" s="4">
        <f t="shared" si="14"/>
        <v>94.783333333333346</v>
      </c>
      <c r="P63" s="26"/>
      <c r="Q63" s="26"/>
      <c r="R63">
        <v>1</v>
      </c>
      <c r="S63">
        <v>1</v>
      </c>
      <c r="AB63">
        <v>12</v>
      </c>
      <c r="AF63" s="3"/>
      <c r="AG63" s="3">
        <v>0.06</v>
      </c>
    </row>
    <row r="64" spans="1:33" ht="15.75">
      <c r="A64" s="30" t="s">
        <v>77</v>
      </c>
      <c r="B64" t="s">
        <v>125</v>
      </c>
      <c r="C64" t="s">
        <v>126</v>
      </c>
      <c r="E64">
        <v>32</v>
      </c>
      <c r="F64" s="32">
        <v>752</v>
      </c>
      <c r="G64" s="3">
        <f t="shared" si="9"/>
        <v>0.14242424242424243</v>
      </c>
      <c r="H64">
        <v>22</v>
      </c>
      <c r="I64" s="3">
        <f t="shared" si="10"/>
        <v>1838.2222222222222</v>
      </c>
      <c r="J64" s="3">
        <f t="shared" si="11"/>
        <v>183.82222222222222</v>
      </c>
      <c r="L64" s="4">
        <f t="shared" si="12"/>
        <v>151.65333333333334</v>
      </c>
      <c r="N64" s="3">
        <f t="shared" si="13"/>
        <v>110.29333333333332</v>
      </c>
      <c r="O64" s="4">
        <f t="shared" si="14"/>
        <v>151.65333333333334</v>
      </c>
      <c r="P64" s="26">
        <v>2</v>
      </c>
      <c r="Q64" s="26">
        <v>2</v>
      </c>
      <c r="R64">
        <v>2</v>
      </c>
      <c r="S64">
        <v>2</v>
      </c>
      <c r="AB64">
        <v>24</v>
      </c>
      <c r="AF64" s="3"/>
      <c r="AG64" s="3">
        <v>0.1</v>
      </c>
    </row>
    <row r="65" spans="1:33" ht="15.75">
      <c r="A65" s="30" t="s">
        <v>78</v>
      </c>
      <c r="B65" t="s">
        <v>125</v>
      </c>
      <c r="C65" t="s">
        <v>126</v>
      </c>
      <c r="E65">
        <v>44</v>
      </c>
      <c r="F65" s="32">
        <v>425</v>
      </c>
      <c r="G65" s="3">
        <f t="shared" si="9"/>
        <v>8.049242424242424E-2</v>
      </c>
      <c r="H65">
        <v>22</v>
      </c>
      <c r="I65" s="3">
        <f t="shared" si="10"/>
        <v>1038.8888888888889</v>
      </c>
      <c r="J65" s="3">
        <f t="shared" si="11"/>
        <v>103.8888888888889</v>
      </c>
      <c r="L65" s="4">
        <f t="shared" si="12"/>
        <v>85.708333333333329</v>
      </c>
      <c r="N65" s="3">
        <f t="shared" si="13"/>
        <v>62.333333333333336</v>
      </c>
      <c r="O65" s="4">
        <f t="shared" si="14"/>
        <v>85.708333333333343</v>
      </c>
      <c r="P65" s="26">
        <v>2</v>
      </c>
      <c r="Q65" s="26">
        <v>2</v>
      </c>
      <c r="R65">
        <v>1</v>
      </c>
      <c r="S65">
        <v>1</v>
      </c>
      <c r="AB65">
        <v>12</v>
      </c>
      <c r="AF65" s="3"/>
      <c r="AG65" s="3">
        <v>0.06</v>
      </c>
    </row>
    <row r="66" spans="1:33" ht="15.75">
      <c r="A66" s="30"/>
      <c r="B66" t="s">
        <v>78</v>
      </c>
      <c r="C66" t="s">
        <v>79</v>
      </c>
      <c r="E66">
        <v>45</v>
      </c>
      <c r="F66" s="32">
        <v>625</v>
      </c>
      <c r="G66" s="3">
        <f t="shared" si="9"/>
        <v>0.11837121212121213</v>
      </c>
      <c r="H66">
        <v>22</v>
      </c>
      <c r="I66" s="3">
        <f t="shared" si="10"/>
        <v>1527.7777777777778</v>
      </c>
      <c r="J66" s="3">
        <f t="shared" si="11"/>
        <v>152.7777777777778</v>
      </c>
      <c r="L66" s="4">
        <f t="shared" si="12"/>
        <v>126.04166666666667</v>
      </c>
      <c r="N66" s="3">
        <f t="shared" si="13"/>
        <v>91.666666666666671</v>
      </c>
      <c r="O66" s="4">
        <f t="shared" si="14"/>
        <v>126.04166666666667</v>
      </c>
      <c r="P66" s="26">
        <v>2</v>
      </c>
      <c r="Q66" s="26">
        <v>2</v>
      </c>
      <c r="R66">
        <v>1</v>
      </c>
      <c r="S66">
        <v>1</v>
      </c>
      <c r="AF66" s="3"/>
      <c r="AG66" s="3">
        <v>0.08</v>
      </c>
    </row>
    <row r="67" spans="1:33" ht="15.75">
      <c r="A67" s="30"/>
      <c r="B67" t="s">
        <v>79</v>
      </c>
      <c r="C67" t="s">
        <v>77</v>
      </c>
      <c r="E67">
        <v>30</v>
      </c>
      <c r="F67" s="32">
        <v>2377</v>
      </c>
      <c r="G67" s="3">
        <f t="shared" si="9"/>
        <v>0.45018939393939394</v>
      </c>
      <c r="H67">
        <v>22</v>
      </c>
      <c r="I67" s="3">
        <f t="shared" si="10"/>
        <v>5810.4444444444443</v>
      </c>
      <c r="J67" s="3">
        <f t="shared" si="11"/>
        <v>581.04444444444448</v>
      </c>
      <c r="L67" s="4">
        <f t="shared" si="12"/>
        <v>479.36166666666668</v>
      </c>
      <c r="N67" s="3">
        <f t="shared" si="13"/>
        <v>348.62666666666667</v>
      </c>
      <c r="O67" s="4">
        <f t="shared" si="14"/>
        <v>479.36166666666668</v>
      </c>
      <c r="P67" s="26">
        <v>9</v>
      </c>
      <c r="Q67" s="26">
        <v>9</v>
      </c>
      <c r="AF67" s="3"/>
      <c r="AG67" s="3">
        <v>0.3</v>
      </c>
    </row>
    <row r="68" spans="1:33" ht="15.75">
      <c r="A68" s="30"/>
      <c r="B68" t="s">
        <v>77</v>
      </c>
      <c r="C68" t="s">
        <v>126</v>
      </c>
      <c r="E68">
        <v>36</v>
      </c>
      <c r="F68" s="32">
        <v>796</v>
      </c>
      <c r="G68" s="3">
        <f t="shared" si="9"/>
        <v>0.15075757575757576</v>
      </c>
      <c r="H68">
        <v>22</v>
      </c>
      <c r="I68" s="3">
        <f t="shared" si="10"/>
        <v>1945.7777777777778</v>
      </c>
      <c r="J68" s="3">
        <f t="shared" si="11"/>
        <v>194.57777777777778</v>
      </c>
      <c r="L68" s="4">
        <f t="shared" si="12"/>
        <v>160.52666666666667</v>
      </c>
      <c r="N68" s="3">
        <f t="shared" si="13"/>
        <v>116.74666666666667</v>
      </c>
      <c r="O68" s="4">
        <f t="shared" si="14"/>
        <v>160.52666666666667</v>
      </c>
      <c r="P68" s="26">
        <v>3</v>
      </c>
      <c r="Q68" s="26">
        <v>3</v>
      </c>
      <c r="AB68">
        <v>12</v>
      </c>
      <c r="AF68" s="3"/>
      <c r="AG68" s="3">
        <v>0.1</v>
      </c>
    </row>
    <row r="69" spans="1:33" ht="15.75">
      <c r="A69" s="30" t="s">
        <v>79</v>
      </c>
      <c r="B69" t="s">
        <v>127</v>
      </c>
      <c r="C69" t="s">
        <v>44</v>
      </c>
      <c r="E69">
        <v>32</v>
      </c>
      <c r="F69" s="32">
        <v>699</v>
      </c>
      <c r="G69" s="3">
        <f t="shared" si="9"/>
        <v>0.13238636363636364</v>
      </c>
      <c r="H69">
        <v>22</v>
      </c>
      <c r="I69" s="3">
        <f t="shared" si="10"/>
        <v>1708.6666666666667</v>
      </c>
      <c r="J69" s="3">
        <f t="shared" si="11"/>
        <v>170.86666666666667</v>
      </c>
      <c r="L69" s="4">
        <f t="shared" si="12"/>
        <v>140.965</v>
      </c>
      <c r="N69" s="3">
        <f t="shared" si="13"/>
        <v>102.52</v>
      </c>
      <c r="O69" s="4">
        <f t="shared" si="14"/>
        <v>140.965</v>
      </c>
      <c r="P69" s="26">
        <v>2</v>
      </c>
      <c r="Q69" s="26">
        <v>2</v>
      </c>
      <c r="AB69">
        <v>12</v>
      </c>
      <c r="AF69" s="3"/>
      <c r="AG69" s="3">
        <v>0.08</v>
      </c>
    </row>
    <row r="70" spans="1:33" ht="15.75">
      <c r="A70" s="29"/>
      <c r="B70" s="29"/>
      <c r="C70" s="29"/>
      <c r="D70" s="29"/>
      <c r="E70" s="29"/>
      <c r="F70" s="35"/>
      <c r="G70" s="36"/>
      <c r="H70" s="29"/>
      <c r="I70" s="36"/>
      <c r="J70" s="36"/>
      <c r="K70" s="29"/>
      <c r="L70" s="37"/>
      <c r="M70" s="29"/>
      <c r="N70" s="36"/>
      <c r="O70" s="37"/>
      <c r="P70" s="38"/>
      <c r="Q70" s="3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36"/>
      <c r="AG70" s="36"/>
    </row>
    <row r="71" spans="1:33" ht="15.75">
      <c r="A71" s="30" t="s">
        <v>80</v>
      </c>
      <c r="B71" t="s">
        <v>128</v>
      </c>
      <c r="C71" t="s">
        <v>129</v>
      </c>
      <c r="E71">
        <v>31</v>
      </c>
      <c r="F71" s="32">
        <v>433</v>
      </c>
      <c r="G71" s="3">
        <f t="shared" si="9"/>
        <v>8.2007575757575751E-2</v>
      </c>
      <c r="H71">
        <v>22</v>
      </c>
      <c r="I71" s="3">
        <f t="shared" si="10"/>
        <v>1058.4444444444443</v>
      </c>
      <c r="J71" s="3">
        <f t="shared" si="11"/>
        <v>105.84444444444443</v>
      </c>
      <c r="L71" s="4">
        <f>(165*I71)/2000</f>
        <v>87.321666666666658</v>
      </c>
      <c r="N71" s="3">
        <f>I71*0.06</f>
        <v>63.506666666666661</v>
      </c>
      <c r="O71" s="4">
        <f>I71*0.0825</f>
        <v>87.321666666666658</v>
      </c>
      <c r="P71" s="26">
        <v>1</v>
      </c>
      <c r="Q71" s="26">
        <v>1</v>
      </c>
      <c r="R71">
        <v>1</v>
      </c>
      <c r="S71">
        <v>1</v>
      </c>
      <c r="T71" s="43">
        <v>1732</v>
      </c>
      <c r="AB71">
        <v>21</v>
      </c>
      <c r="AF71" s="3">
        <v>0.08</v>
      </c>
      <c r="AG71" s="3">
        <v>0.06</v>
      </c>
    </row>
    <row r="72" spans="1:33" ht="15.75">
      <c r="A72" s="30"/>
      <c r="B72" t="s">
        <v>130</v>
      </c>
      <c r="C72" t="s">
        <v>131</v>
      </c>
      <c r="E72">
        <v>32</v>
      </c>
      <c r="F72" s="32">
        <v>2893</v>
      </c>
      <c r="G72" s="3">
        <f t="shared" si="9"/>
        <v>0.54791666666666672</v>
      </c>
      <c r="H72">
        <v>22</v>
      </c>
      <c r="I72" s="3">
        <f t="shared" si="10"/>
        <v>7071.7777777777774</v>
      </c>
      <c r="J72" s="3">
        <f t="shared" si="11"/>
        <v>707.17777777777781</v>
      </c>
      <c r="L72" s="4">
        <f>(165*I72)/2000</f>
        <v>583.42166666666662</v>
      </c>
      <c r="N72" s="3">
        <f>I72*0.06</f>
        <v>424.30666666666662</v>
      </c>
      <c r="O72" s="4">
        <f>I72*0.0825</f>
        <v>583.42166666666662</v>
      </c>
      <c r="P72" s="26"/>
      <c r="Q72" s="26"/>
      <c r="R72">
        <v>1</v>
      </c>
      <c r="S72">
        <v>1</v>
      </c>
      <c r="T72" s="43">
        <v>11572</v>
      </c>
      <c r="AF72" s="3">
        <v>0.55000000000000004</v>
      </c>
      <c r="AG72" s="3">
        <v>0.36</v>
      </c>
    </row>
    <row r="73" spans="1:33" ht="15.75">
      <c r="A73" s="30"/>
      <c r="B73" t="s">
        <v>132</v>
      </c>
      <c r="C73" t="s">
        <v>133</v>
      </c>
      <c r="E73">
        <v>33</v>
      </c>
      <c r="F73" s="32">
        <v>849</v>
      </c>
      <c r="G73" s="3">
        <f t="shared" si="9"/>
        <v>0.16079545454545455</v>
      </c>
      <c r="H73">
        <v>22</v>
      </c>
      <c r="I73" s="3">
        <f t="shared" si="10"/>
        <v>2075.3333333333335</v>
      </c>
      <c r="J73" s="3">
        <f t="shared" si="11"/>
        <v>207.53333333333336</v>
      </c>
      <c r="L73" s="4">
        <f>(165*I73)/2000</f>
        <v>171.215</v>
      </c>
      <c r="N73" s="3">
        <f>I73*0.06</f>
        <v>124.52000000000001</v>
      </c>
      <c r="O73" s="4">
        <f>I73*0.0825</f>
        <v>171.21500000000003</v>
      </c>
      <c r="P73" s="26"/>
      <c r="Q73" s="26"/>
      <c r="T73" s="43">
        <v>3396</v>
      </c>
      <c r="AF73" s="3">
        <v>0.16</v>
      </c>
      <c r="AG73" s="3">
        <v>0.1</v>
      </c>
    </row>
    <row r="74" spans="1:33" ht="15.75">
      <c r="A74" s="30"/>
      <c r="B74" t="s">
        <v>133</v>
      </c>
      <c r="C74" t="s">
        <v>133</v>
      </c>
      <c r="E74">
        <v>31</v>
      </c>
      <c r="F74" s="32">
        <v>2081</v>
      </c>
      <c r="G74" s="3">
        <f t="shared" si="9"/>
        <v>0.39412878787878786</v>
      </c>
      <c r="H74">
        <v>22</v>
      </c>
      <c r="I74" s="3">
        <f t="shared" si="10"/>
        <v>5086.8888888888887</v>
      </c>
      <c r="J74" s="3">
        <f t="shared" si="11"/>
        <v>508.68888888888887</v>
      </c>
      <c r="L74" s="4">
        <f>(165*I74)/2000</f>
        <v>419.66833333333329</v>
      </c>
      <c r="N74" s="3">
        <f>I74*0.06</f>
        <v>305.21333333333331</v>
      </c>
      <c r="O74" s="4">
        <f>I74*0.0825</f>
        <v>419.66833333333335</v>
      </c>
      <c r="P74" s="26"/>
      <c r="Q74" s="26"/>
      <c r="T74" s="43">
        <v>8324</v>
      </c>
      <c r="AF74" s="3">
        <v>0.39</v>
      </c>
      <c r="AG74" s="3">
        <v>0.26</v>
      </c>
    </row>
    <row r="75" spans="1:33" ht="15.75">
      <c r="A75" s="31"/>
      <c r="B75" t="s">
        <v>133</v>
      </c>
      <c r="C75" t="s">
        <v>134</v>
      </c>
      <c r="E75">
        <v>34</v>
      </c>
      <c r="F75" s="32">
        <v>425</v>
      </c>
      <c r="G75" s="3">
        <f t="shared" si="9"/>
        <v>8.049242424242424E-2</v>
      </c>
      <c r="H75">
        <v>22</v>
      </c>
      <c r="I75" s="3">
        <f t="shared" si="10"/>
        <v>1038.8888888888889</v>
      </c>
      <c r="J75" s="3">
        <f t="shared" si="11"/>
        <v>103.8888888888889</v>
      </c>
      <c r="L75" s="4">
        <f>(165*I75)/2000</f>
        <v>85.708333333333329</v>
      </c>
      <c r="N75" s="3">
        <f>I75*0.06</f>
        <v>62.333333333333336</v>
      </c>
      <c r="O75" s="4">
        <f>I75*0.0825</f>
        <v>85.708333333333343</v>
      </c>
      <c r="P75" s="26"/>
      <c r="Q75" s="26"/>
      <c r="R75">
        <v>2</v>
      </c>
      <c r="S75">
        <v>2</v>
      </c>
      <c r="T75" s="43">
        <v>1700</v>
      </c>
      <c r="Z75">
        <v>3</v>
      </c>
      <c r="AB75">
        <v>20</v>
      </c>
      <c r="AF75" s="3">
        <v>0.08</v>
      </c>
      <c r="AG75" s="3">
        <v>0.06</v>
      </c>
    </row>
    <row r="76" spans="1:33" ht="15.75">
      <c r="A76" s="39"/>
      <c r="B76" s="29"/>
      <c r="C76" s="29"/>
      <c r="D76" s="29"/>
      <c r="E76" s="29"/>
      <c r="F76" s="35"/>
      <c r="G76" s="36"/>
      <c r="H76" s="29"/>
      <c r="I76" s="36"/>
      <c r="J76" s="36"/>
      <c r="K76" s="29"/>
      <c r="L76" s="37"/>
      <c r="M76" s="29"/>
      <c r="N76" s="36"/>
      <c r="O76" s="37"/>
      <c r="P76" s="38"/>
      <c r="Q76" s="3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36"/>
      <c r="AG76" s="36"/>
    </row>
    <row r="77" spans="1:33" ht="15.75">
      <c r="A77" s="30" t="s">
        <v>81</v>
      </c>
      <c r="B77" t="s">
        <v>135</v>
      </c>
      <c r="C77" t="s">
        <v>136</v>
      </c>
      <c r="E77">
        <v>32</v>
      </c>
      <c r="F77" s="32">
        <v>508</v>
      </c>
      <c r="G77" s="3">
        <f t="shared" si="9"/>
        <v>9.6212121212121207E-2</v>
      </c>
      <c r="H77">
        <v>22</v>
      </c>
      <c r="I77" s="3">
        <f t="shared" si="10"/>
        <v>1241.7777777777778</v>
      </c>
      <c r="J77" s="3">
        <f t="shared" si="11"/>
        <v>124.17777777777779</v>
      </c>
      <c r="L77" s="4">
        <f t="shared" ref="L77:L91" si="15">(165*I77)/2000</f>
        <v>102.44666666666667</v>
      </c>
      <c r="N77" s="3">
        <f t="shared" ref="N77:N91" si="16">I77*0.06</f>
        <v>74.506666666666661</v>
      </c>
      <c r="O77" s="4">
        <f t="shared" ref="O77:O91" si="17">I77*0.0825</f>
        <v>102.44666666666667</v>
      </c>
      <c r="P77" s="26"/>
      <c r="Q77" s="26"/>
      <c r="R77">
        <v>1</v>
      </c>
      <c r="S77">
        <v>1</v>
      </c>
      <c r="AB77">
        <v>12</v>
      </c>
      <c r="AF77" s="3"/>
      <c r="AG77" s="3">
        <v>0.06</v>
      </c>
    </row>
    <row r="78" spans="1:33" ht="15.75">
      <c r="A78" s="30"/>
      <c r="B78" t="s">
        <v>137</v>
      </c>
      <c r="C78" t="s">
        <v>86</v>
      </c>
      <c r="E78">
        <v>52</v>
      </c>
      <c r="F78" s="32">
        <v>528</v>
      </c>
      <c r="G78" s="3">
        <f t="shared" si="9"/>
        <v>0.1</v>
      </c>
      <c r="H78">
        <v>22</v>
      </c>
      <c r="I78" s="3">
        <f t="shared" si="10"/>
        <v>1290.6666666666667</v>
      </c>
      <c r="J78" s="3">
        <f t="shared" si="11"/>
        <v>129.06666666666669</v>
      </c>
      <c r="L78" s="4">
        <f t="shared" si="15"/>
        <v>106.48</v>
      </c>
      <c r="N78" s="3">
        <f t="shared" si="16"/>
        <v>77.44</v>
      </c>
      <c r="O78" s="4">
        <f t="shared" si="17"/>
        <v>106.48000000000002</v>
      </c>
      <c r="P78" s="26">
        <v>1</v>
      </c>
      <c r="Q78" s="26">
        <v>1</v>
      </c>
      <c r="R78">
        <v>1</v>
      </c>
      <c r="S78">
        <v>1</v>
      </c>
      <c r="AF78" s="3"/>
      <c r="AG78" s="3">
        <v>0.06</v>
      </c>
    </row>
    <row r="79" spans="1:33" ht="15.75">
      <c r="A79" s="30"/>
      <c r="B79" t="s">
        <v>86</v>
      </c>
      <c r="C79" t="s">
        <v>85</v>
      </c>
      <c r="E79">
        <v>32</v>
      </c>
      <c r="F79" s="32">
        <v>918</v>
      </c>
      <c r="G79" s="3">
        <f t="shared" si="9"/>
        <v>0.17386363636363636</v>
      </c>
      <c r="H79">
        <v>22</v>
      </c>
      <c r="I79" s="3">
        <f t="shared" si="10"/>
        <v>2244</v>
      </c>
      <c r="J79" s="3">
        <f t="shared" si="11"/>
        <v>224.4</v>
      </c>
      <c r="L79" s="4">
        <f t="shared" si="15"/>
        <v>185.13</v>
      </c>
      <c r="N79" s="3">
        <f t="shared" si="16"/>
        <v>134.63999999999999</v>
      </c>
      <c r="O79" s="4">
        <f t="shared" si="17"/>
        <v>185.13</v>
      </c>
      <c r="P79" s="26">
        <v>2</v>
      </c>
      <c r="Q79" s="26">
        <v>2</v>
      </c>
      <c r="AF79" s="3"/>
      <c r="AG79" s="3">
        <v>0.12</v>
      </c>
    </row>
    <row r="80" spans="1:33" ht="15.75">
      <c r="A80" s="30"/>
      <c r="B80" t="s">
        <v>85</v>
      </c>
      <c r="C80" t="s">
        <v>84</v>
      </c>
      <c r="E80">
        <v>30</v>
      </c>
      <c r="F80" s="32">
        <v>770</v>
      </c>
      <c r="G80" s="3">
        <f t="shared" si="9"/>
        <v>0.14583333333333334</v>
      </c>
      <c r="H80">
        <v>22</v>
      </c>
      <c r="I80" s="3">
        <f t="shared" si="10"/>
        <v>1882.2222222222222</v>
      </c>
      <c r="J80" s="3">
        <f t="shared" si="11"/>
        <v>188.22222222222223</v>
      </c>
      <c r="L80" s="4">
        <f t="shared" si="15"/>
        <v>155.28333333333333</v>
      </c>
      <c r="N80" s="3">
        <f t="shared" si="16"/>
        <v>112.93333333333332</v>
      </c>
      <c r="O80" s="4">
        <f t="shared" si="17"/>
        <v>155.28333333333333</v>
      </c>
      <c r="P80" s="26">
        <v>3</v>
      </c>
      <c r="Q80" s="26">
        <v>3</v>
      </c>
      <c r="AF80" s="3"/>
      <c r="AG80" s="3">
        <v>0.1</v>
      </c>
    </row>
    <row r="81" spans="1:33" ht="15.75">
      <c r="A81" s="30"/>
      <c r="B81" t="s">
        <v>84</v>
      </c>
      <c r="C81" t="s">
        <v>138</v>
      </c>
      <c r="E81">
        <v>36</v>
      </c>
      <c r="F81" s="32">
        <v>328</v>
      </c>
      <c r="G81" s="3">
        <f t="shared" si="9"/>
        <v>6.2121212121212119E-2</v>
      </c>
      <c r="H81">
        <v>22</v>
      </c>
      <c r="I81" s="3">
        <f t="shared" si="10"/>
        <v>801.77777777777783</v>
      </c>
      <c r="J81" s="3">
        <f t="shared" si="11"/>
        <v>80.177777777777791</v>
      </c>
      <c r="L81" s="4">
        <f t="shared" si="15"/>
        <v>66.146666666666675</v>
      </c>
      <c r="N81" s="3">
        <f t="shared" si="16"/>
        <v>48.106666666666669</v>
      </c>
      <c r="O81" s="4">
        <f t="shared" si="17"/>
        <v>66.146666666666675</v>
      </c>
      <c r="P81" s="26">
        <v>1</v>
      </c>
      <c r="Q81" s="26">
        <v>1</v>
      </c>
      <c r="AF81" s="3"/>
      <c r="AG81" s="3">
        <v>0.04</v>
      </c>
    </row>
    <row r="82" spans="1:33" ht="15.75">
      <c r="A82" s="30"/>
      <c r="B82" t="s">
        <v>138</v>
      </c>
      <c r="C82" t="s">
        <v>82</v>
      </c>
      <c r="E82">
        <v>39</v>
      </c>
      <c r="F82" s="32">
        <v>993</v>
      </c>
      <c r="G82" s="3">
        <f t="shared" si="9"/>
        <v>0.18806818181818183</v>
      </c>
      <c r="H82">
        <v>22</v>
      </c>
      <c r="I82" s="3">
        <f t="shared" si="10"/>
        <v>2427.3333333333335</v>
      </c>
      <c r="J82" s="3">
        <f t="shared" si="11"/>
        <v>242.73333333333335</v>
      </c>
      <c r="L82" s="4">
        <f t="shared" si="15"/>
        <v>200.255</v>
      </c>
      <c r="N82" s="3">
        <f t="shared" si="16"/>
        <v>145.64000000000001</v>
      </c>
      <c r="O82" s="4">
        <f t="shared" si="17"/>
        <v>200.25500000000002</v>
      </c>
      <c r="P82" s="26">
        <v>4</v>
      </c>
      <c r="Q82" s="26">
        <v>4</v>
      </c>
      <c r="AF82" s="3"/>
      <c r="AG82" s="3">
        <v>0.12</v>
      </c>
    </row>
    <row r="83" spans="1:33" ht="15.75">
      <c r="A83" s="30"/>
      <c r="B83" t="s">
        <v>82</v>
      </c>
      <c r="C83" t="s">
        <v>44</v>
      </c>
      <c r="E83">
        <v>58</v>
      </c>
      <c r="F83" s="32">
        <v>425</v>
      </c>
      <c r="G83" s="3">
        <f t="shared" si="9"/>
        <v>8.049242424242424E-2</v>
      </c>
      <c r="H83">
        <v>22</v>
      </c>
      <c r="I83" s="3">
        <f t="shared" si="10"/>
        <v>1038.8888888888889</v>
      </c>
      <c r="J83" s="3">
        <f t="shared" si="11"/>
        <v>103.8888888888889</v>
      </c>
      <c r="L83" s="4">
        <f t="shared" si="15"/>
        <v>85.708333333333329</v>
      </c>
      <c r="N83" s="3">
        <f t="shared" si="16"/>
        <v>62.333333333333336</v>
      </c>
      <c r="O83" s="4">
        <f t="shared" si="17"/>
        <v>85.708333333333343</v>
      </c>
      <c r="P83" s="26">
        <v>1</v>
      </c>
      <c r="Q83" s="26">
        <v>1</v>
      </c>
      <c r="AF83" s="3"/>
      <c r="AG83" s="3">
        <v>0.06</v>
      </c>
    </row>
    <row r="84" spans="1:33" ht="15.75">
      <c r="A84" s="30" t="s">
        <v>82</v>
      </c>
      <c r="B84" t="s">
        <v>138</v>
      </c>
      <c r="C84" t="s">
        <v>81</v>
      </c>
      <c r="E84">
        <v>33</v>
      </c>
      <c r="F84" s="32">
        <v>377</v>
      </c>
      <c r="G84" s="3">
        <f t="shared" si="9"/>
        <v>7.1401515151515146E-2</v>
      </c>
      <c r="H84">
        <v>22</v>
      </c>
      <c r="I84" s="3">
        <f t="shared" si="10"/>
        <v>921.55555555555554</v>
      </c>
      <c r="J84" s="3">
        <f t="shared" si="11"/>
        <v>92.155555555555566</v>
      </c>
      <c r="L84" s="4">
        <f t="shared" si="15"/>
        <v>76.028333333333322</v>
      </c>
      <c r="N84" s="3">
        <f t="shared" si="16"/>
        <v>55.293333333333329</v>
      </c>
      <c r="O84" s="4">
        <f t="shared" si="17"/>
        <v>76.028333333333336</v>
      </c>
      <c r="P84" s="26">
        <v>2</v>
      </c>
      <c r="Q84" s="26">
        <v>2</v>
      </c>
      <c r="AB84">
        <v>24</v>
      </c>
      <c r="AF84" s="3"/>
      <c r="AG84" s="3">
        <v>0.04</v>
      </c>
    </row>
    <row r="85" spans="1:33" ht="15.75">
      <c r="A85" s="30" t="s">
        <v>83</v>
      </c>
      <c r="B85" t="s">
        <v>139</v>
      </c>
      <c r="C85" t="s">
        <v>82</v>
      </c>
      <c r="E85">
        <v>32</v>
      </c>
      <c r="F85" s="32">
        <v>962</v>
      </c>
      <c r="G85" s="3">
        <f t="shared" si="9"/>
        <v>0.18219696969696969</v>
      </c>
      <c r="H85">
        <v>22</v>
      </c>
      <c r="I85" s="3">
        <f t="shared" si="10"/>
        <v>2351.5555555555557</v>
      </c>
      <c r="J85" s="3">
        <f t="shared" si="11"/>
        <v>235.15555555555557</v>
      </c>
      <c r="L85" s="4">
        <f t="shared" si="15"/>
        <v>194.00333333333333</v>
      </c>
      <c r="N85" s="3">
        <f t="shared" si="16"/>
        <v>141.09333333333333</v>
      </c>
      <c r="O85" s="4">
        <f t="shared" si="17"/>
        <v>194.00333333333336</v>
      </c>
      <c r="P85" s="26">
        <v>4</v>
      </c>
      <c r="Q85" s="26">
        <v>4</v>
      </c>
      <c r="AB85">
        <v>12</v>
      </c>
      <c r="AF85" s="3"/>
      <c r="AG85" s="3">
        <v>0.12</v>
      </c>
    </row>
    <row r="86" spans="1:33" ht="15.75">
      <c r="A86" s="30"/>
      <c r="B86" t="s">
        <v>82</v>
      </c>
      <c r="C86" t="s">
        <v>44</v>
      </c>
      <c r="E86">
        <v>41</v>
      </c>
      <c r="F86" s="32">
        <v>447</v>
      </c>
      <c r="G86" s="3">
        <f t="shared" si="9"/>
        <v>8.4659090909090906E-2</v>
      </c>
      <c r="H86">
        <v>22</v>
      </c>
      <c r="I86" s="3">
        <f t="shared" si="10"/>
        <v>1092.6666666666667</v>
      </c>
      <c r="J86" s="3">
        <f t="shared" si="11"/>
        <v>109.26666666666668</v>
      </c>
      <c r="L86" s="4">
        <f t="shared" si="15"/>
        <v>90.144999999999996</v>
      </c>
      <c r="N86" s="3">
        <f t="shared" si="16"/>
        <v>65.56</v>
      </c>
      <c r="O86" s="4">
        <f t="shared" si="17"/>
        <v>90.14500000000001</v>
      </c>
      <c r="P86" s="26">
        <v>2</v>
      </c>
      <c r="Q86" s="26">
        <v>2</v>
      </c>
      <c r="AF86" s="3"/>
      <c r="AG86" s="3">
        <v>0.06</v>
      </c>
    </row>
    <row r="87" spans="1:33" ht="15.75">
      <c r="A87" s="30" t="s">
        <v>84</v>
      </c>
      <c r="B87" t="s">
        <v>139</v>
      </c>
      <c r="C87" t="s">
        <v>44</v>
      </c>
      <c r="E87">
        <v>32</v>
      </c>
      <c r="F87" s="32">
        <v>802</v>
      </c>
      <c r="G87" s="3">
        <f t="shared" si="9"/>
        <v>0.15189393939393939</v>
      </c>
      <c r="H87">
        <v>22</v>
      </c>
      <c r="I87" s="3">
        <f t="shared" si="10"/>
        <v>1960.4444444444443</v>
      </c>
      <c r="J87" s="3">
        <f t="shared" si="11"/>
        <v>196.04444444444445</v>
      </c>
      <c r="L87" s="4">
        <f t="shared" si="15"/>
        <v>161.73666666666665</v>
      </c>
      <c r="N87" s="3">
        <f t="shared" si="16"/>
        <v>117.62666666666665</v>
      </c>
      <c r="O87" s="4">
        <f t="shared" si="17"/>
        <v>161.73666666666668</v>
      </c>
      <c r="P87" s="26">
        <v>3</v>
      </c>
      <c r="Q87" s="26">
        <v>3</v>
      </c>
      <c r="AB87">
        <v>12</v>
      </c>
      <c r="AF87" s="3"/>
      <c r="AG87" s="3">
        <v>0.1</v>
      </c>
    </row>
    <row r="88" spans="1:33" ht="15.75">
      <c r="A88" s="30" t="s">
        <v>85</v>
      </c>
      <c r="B88" t="s">
        <v>139</v>
      </c>
      <c r="C88" t="s">
        <v>140</v>
      </c>
      <c r="E88">
        <v>52</v>
      </c>
      <c r="F88" s="32">
        <v>287</v>
      </c>
      <c r="G88" s="3">
        <f t="shared" si="9"/>
        <v>5.4356060606060609E-2</v>
      </c>
      <c r="H88">
        <v>22</v>
      </c>
      <c r="I88" s="3">
        <f t="shared" si="10"/>
        <v>701.55555555555554</v>
      </c>
      <c r="J88" s="3">
        <f t="shared" si="11"/>
        <v>70.155555555555551</v>
      </c>
      <c r="L88" s="4">
        <f t="shared" si="15"/>
        <v>57.878333333333337</v>
      </c>
      <c r="N88" s="3">
        <f t="shared" si="16"/>
        <v>42.093333333333334</v>
      </c>
      <c r="O88" s="4">
        <f t="shared" si="17"/>
        <v>57.878333333333337</v>
      </c>
      <c r="P88" s="26">
        <v>1</v>
      </c>
      <c r="Q88" s="26">
        <v>1</v>
      </c>
      <c r="AB88">
        <v>12</v>
      </c>
      <c r="AF88" s="3"/>
      <c r="AG88" s="3">
        <v>0.04</v>
      </c>
    </row>
    <row r="89" spans="1:33" ht="15.75">
      <c r="A89" s="30"/>
      <c r="B89" t="s">
        <v>139</v>
      </c>
      <c r="C89" t="s">
        <v>141</v>
      </c>
      <c r="E89">
        <v>32</v>
      </c>
      <c r="F89" s="32">
        <v>642</v>
      </c>
      <c r="G89" s="3">
        <f t="shared" si="9"/>
        <v>0.1215909090909091</v>
      </c>
      <c r="H89">
        <v>22</v>
      </c>
      <c r="I89" s="3">
        <f t="shared" si="10"/>
        <v>1569.3333333333333</v>
      </c>
      <c r="J89" s="3">
        <f t="shared" si="11"/>
        <v>156.93333333333334</v>
      </c>
      <c r="L89" s="4">
        <f t="shared" si="15"/>
        <v>129.47</v>
      </c>
      <c r="N89" s="3">
        <f t="shared" si="16"/>
        <v>94.16</v>
      </c>
      <c r="O89" s="4">
        <f t="shared" si="17"/>
        <v>129.47</v>
      </c>
      <c r="P89" s="26">
        <v>3</v>
      </c>
      <c r="Q89" s="26">
        <v>3</v>
      </c>
      <c r="AB89">
        <v>12</v>
      </c>
      <c r="AF89" s="3"/>
      <c r="AG89" s="3">
        <v>0.08</v>
      </c>
    </row>
    <row r="90" spans="1:33" ht="15.75">
      <c r="A90" s="30" t="s">
        <v>86</v>
      </c>
      <c r="B90" t="s">
        <v>139</v>
      </c>
      <c r="C90" t="s">
        <v>44</v>
      </c>
      <c r="E90">
        <v>33</v>
      </c>
      <c r="F90" s="32">
        <v>325</v>
      </c>
      <c r="G90" s="3">
        <f t="shared" si="9"/>
        <v>6.1553030303030304E-2</v>
      </c>
      <c r="H90">
        <v>22</v>
      </c>
      <c r="I90" s="3">
        <f t="shared" si="10"/>
        <v>794.44444444444446</v>
      </c>
      <c r="J90" s="3">
        <f t="shared" si="11"/>
        <v>79.444444444444457</v>
      </c>
      <c r="L90" s="4">
        <f t="shared" si="15"/>
        <v>65.541666666666671</v>
      </c>
      <c r="N90" s="3">
        <f t="shared" si="16"/>
        <v>47.666666666666664</v>
      </c>
      <c r="O90" s="4">
        <f t="shared" si="17"/>
        <v>65.541666666666671</v>
      </c>
      <c r="P90" s="26">
        <v>1</v>
      </c>
      <c r="Q90" s="26">
        <v>1</v>
      </c>
      <c r="AB90">
        <v>12</v>
      </c>
      <c r="AF90" s="3"/>
      <c r="AG90" s="3">
        <v>0.04</v>
      </c>
    </row>
    <row r="91" spans="1:33" ht="15.75">
      <c r="A91" s="30" t="s">
        <v>87</v>
      </c>
      <c r="B91" t="s">
        <v>139</v>
      </c>
      <c r="C91" t="s">
        <v>44</v>
      </c>
      <c r="E91">
        <v>32</v>
      </c>
      <c r="F91" s="32">
        <v>399</v>
      </c>
      <c r="G91" s="3">
        <f t="shared" si="9"/>
        <v>7.5568181818181812E-2</v>
      </c>
      <c r="H91">
        <v>22</v>
      </c>
      <c r="I91" s="3">
        <f t="shared" si="10"/>
        <v>975.33333333333337</v>
      </c>
      <c r="J91" s="3">
        <f t="shared" si="11"/>
        <v>97.533333333333346</v>
      </c>
      <c r="L91" s="4">
        <f t="shared" si="15"/>
        <v>80.465000000000003</v>
      </c>
      <c r="N91" s="3">
        <f t="shared" si="16"/>
        <v>58.52</v>
      </c>
      <c r="O91" s="4">
        <f t="shared" si="17"/>
        <v>80.465000000000003</v>
      </c>
      <c r="P91" s="26"/>
      <c r="Q91" s="26"/>
      <c r="AB91">
        <v>12</v>
      </c>
      <c r="AF91" s="3"/>
      <c r="AG91" s="3">
        <v>0.06</v>
      </c>
    </row>
    <row r="92" spans="1:33" ht="15.75">
      <c r="A92" s="29"/>
      <c r="B92" s="29"/>
      <c r="C92" s="29"/>
      <c r="D92" s="29"/>
      <c r="E92" s="29"/>
      <c r="F92" s="35"/>
      <c r="G92" s="36"/>
      <c r="H92" s="29"/>
      <c r="I92" s="36"/>
      <c r="J92" s="36"/>
      <c r="K92" s="29"/>
      <c r="L92" s="37"/>
      <c r="M92" s="29"/>
      <c r="N92" s="36"/>
      <c r="O92" s="37"/>
      <c r="P92" s="38"/>
      <c r="Q92" s="3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36"/>
      <c r="AG92" s="36"/>
    </row>
    <row r="93" spans="1:33" ht="15.75">
      <c r="A93" s="30" t="s">
        <v>88</v>
      </c>
      <c r="B93" t="s">
        <v>142</v>
      </c>
      <c r="C93" t="s">
        <v>143</v>
      </c>
      <c r="E93">
        <v>41</v>
      </c>
      <c r="F93" s="32">
        <v>227</v>
      </c>
      <c r="G93" s="3">
        <f t="shared" si="9"/>
        <v>4.2992424242424242E-2</v>
      </c>
      <c r="H93">
        <v>24</v>
      </c>
      <c r="I93" s="3">
        <f t="shared" si="10"/>
        <v>605.33333333333337</v>
      </c>
      <c r="J93" s="3">
        <f t="shared" si="11"/>
        <v>60.533333333333339</v>
      </c>
      <c r="L93" s="4">
        <f t="shared" ref="L93:L105" si="18">(165*I93)/2000</f>
        <v>49.94</v>
      </c>
      <c r="N93" s="3">
        <f t="shared" ref="N93:N105" si="19">I93*0.06</f>
        <v>36.32</v>
      </c>
      <c r="O93" s="4">
        <f t="shared" ref="O93:O105" si="20">I93*0.0825</f>
        <v>49.940000000000005</v>
      </c>
      <c r="P93" s="26">
        <v>2</v>
      </c>
      <c r="Q93" s="26">
        <v>2</v>
      </c>
      <c r="R93">
        <v>3</v>
      </c>
      <c r="S93">
        <v>3</v>
      </c>
      <c r="T93">
        <v>152</v>
      </c>
      <c r="AF93" s="3"/>
      <c r="AG93" s="3"/>
    </row>
    <row r="94" spans="1:33" ht="15.75">
      <c r="A94" s="30"/>
      <c r="B94" t="s">
        <v>89</v>
      </c>
      <c r="C94" t="s">
        <v>144</v>
      </c>
      <c r="E94">
        <v>61</v>
      </c>
      <c r="F94" s="32">
        <v>215</v>
      </c>
      <c r="G94" s="3">
        <f t="shared" si="9"/>
        <v>4.0719696969696968E-2</v>
      </c>
      <c r="H94">
        <v>24</v>
      </c>
      <c r="I94" s="3">
        <f t="shared" si="10"/>
        <v>573.33333333333337</v>
      </c>
      <c r="J94" s="3">
        <f t="shared" si="11"/>
        <v>57.333333333333343</v>
      </c>
      <c r="L94" s="4">
        <f t="shared" si="18"/>
        <v>47.3</v>
      </c>
      <c r="N94" s="3">
        <f t="shared" si="19"/>
        <v>34.4</v>
      </c>
      <c r="O94" s="4">
        <f t="shared" si="20"/>
        <v>47.300000000000004</v>
      </c>
      <c r="P94" s="26">
        <v>2</v>
      </c>
      <c r="Q94" s="26">
        <v>2</v>
      </c>
      <c r="R94">
        <v>4</v>
      </c>
      <c r="S94">
        <v>4</v>
      </c>
      <c r="AF94" s="3"/>
      <c r="AG94" s="3"/>
    </row>
    <row r="95" spans="1:33" ht="15.75">
      <c r="A95" s="30"/>
      <c r="B95" t="s">
        <v>144</v>
      </c>
      <c r="C95" t="s">
        <v>145</v>
      </c>
      <c r="E95">
        <v>49</v>
      </c>
      <c r="F95" s="32">
        <v>1082</v>
      </c>
      <c r="G95" s="3">
        <f t="shared" si="9"/>
        <v>0.20492424242424243</v>
      </c>
      <c r="H95">
        <v>24</v>
      </c>
      <c r="I95" s="3">
        <f t="shared" si="10"/>
        <v>2885.3333333333335</v>
      </c>
      <c r="J95" s="3">
        <f t="shared" si="11"/>
        <v>288.53333333333336</v>
      </c>
      <c r="L95" s="4">
        <f t="shared" si="18"/>
        <v>238.04</v>
      </c>
      <c r="N95" s="3">
        <f t="shared" si="19"/>
        <v>173.12</v>
      </c>
      <c r="O95" s="4">
        <f t="shared" si="20"/>
        <v>238.04000000000002</v>
      </c>
      <c r="P95" s="26">
        <v>6</v>
      </c>
      <c r="Q95" s="26">
        <v>6</v>
      </c>
      <c r="R95">
        <v>1</v>
      </c>
      <c r="S95">
        <v>1</v>
      </c>
      <c r="AF95" s="3"/>
      <c r="AG95" s="3"/>
    </row>
    <row r="96" spans="1:33" ht="15.75">
      <c r="A96" s="30"/>
      <c r="B96" t="s">
        <v>145</v>
      </c>
      <c r="C96" t="s">
        <v>146</v>
      </c>
      <c r="E96">
        <v>55</v>
      </c>
      <c r="F96" s="32">
        <v>103</v>
      </c>
      <c r="G96" s="3">
        <f t="shared" si="9"/>
        <v>1.9507575757575758E-2</v>
      </c>
      <c r="H96">
        <v>24</v>
      </c>
      <c r="I96" s="3">
        <f t="shared" si="10"/>
        <v>274.66666666666669</v>
      </c>
      <c r="J96" s="3">
        <f t="shared" si="11"/>
        <v>27.466666666666669</v>
      </c>
      <c r="L96" s="4">
        <f t="shared" si="18"/>
        <v>22.66</v>
      </c>
      <c r="N96" s="3">
        <f t="shared" si="19"/>
        <v>16.48</v>
      </c>
      <c r="O96" s="4">
        <f t="shared" si="20"/>
        <v>22.660000000000004</v>
      </c>
      <c r="P96" s="26">
        <v>3</v>
      </c>
      <c r="Q96" s="26">
        <v>3</v>
      </c>
      <c r="R96">
        <v>1</v>
      </c>
      <c r="S96">
        <v>1</v>
      </c>
      <c r="AF96" s="3"/>
      <c r="AG96" s="3"/>
    </row>
    <row r="97" spans="1:33" ht="15.75">
      <c r="A97" s="30"/>
      <c r="B97" t="s">
        <v>146</v>
      </c>
      <c r="C97" t="s">
        <v>147</v>
      </c>
      <c r="E97">
        <v>32</v>
      </c>
      <c r="F97" s="32">
        <v>165</v>
      </c>
      <c r="G97" s="3">
        <f t="shared" si="9"/>
        <v>3.125E-2</v>
      </c>
      <c r="H97">
        <v>24</v>
      </c>
      <c r="I97" s="3">
        <f t="shared" si="10"/>
        <v>440</v>
      </c>
      <c r="J97" s="3">
        <f t="shared" si="11"/>
        <v>44</v>
      </c>
      <c r="L97" s="4">
        <f t="shared" si="18"/>
        <v>36.299999999999997</v>
      </c>
      <c r="N97" s="3">
        <f t="shared" si="19"/>
        <v>26.4</v>
      </c>
      <c r="O97" s="4">
        <f t="shared" si="20"/>
        <v>36.300000000000004</v>
      </c>
      <c r="P97" s="26">
        <v>3</v>
      </c>
      <c r="Q97" s="26">
        <v>3</v>
      </c>
      <c r="R97">
        <v>2</v>
      </c>
      <c r="S97">
        <v>2</v>
      </c>
      <c r="AF97" s="3"/>
      <c r="AG97" s="3"/>
    </row>
    <row r="98" spans="1:33" ht="15.75">
      <c r="A98" s="30"/>
      <c r="B98" t="s">
        <v>147</v>
      </c>
      <c r="C98" t="s">
        <v>148</v>
      </c>
      <c r="E98">
        <v>33</v>
      </c>
      <c r="F98" s="32">
        <v>145</v>
      </c>
      <c r="G98" s="3">
        <f t="shared" si="9"/>
        <v>2.7462121212121212E-2</v>
      </c>
      <c r="H98">
        <v>24</v>
      </c>
      <c r="I98" s="3">
        <f t="shared" si="10"/>
        <v>386.66666666666669</v>
      </c>
      <c r="J98" s="3">
        <f t="shared" si="11"/>
        <v>38.666666666666671</v>
      </c>
      <c r="L98" s="4">
        <f t="shared" si="18"/>
        <v>31.9</v>
      </c>
      <c r="N98" s="3">
        <f t="shared" si="19"/>
        <v>23.2</v>
      </c>
      <c r="O98" s="4">
        <f t="shared" si="20"/>
        <v>31.900000000000002</v>
      </c>
      <c r="P98" s="26">
        <v>3</v>
      </c>
      <c r="Q98" s="26">
        <v>3</v>
      </c>
      <c r="R98">
        <v>1</v>
      </c>
      <c r="S98">
        <v>1</v>
      </c>
      <c r="AF98" s="3"/>
      <c r="AG98" s="3"/>
    </row>
    <row r="99" spans="1:33" ht="15.75">
      <c r="A99" s="30"/>
      <c r="B99" t="s">
        <v>148</v>
      </c>
      <c r="C99" t="s">
        <v>149</v>
      </c>
      <c r="E99">
        <v>46</v>
      </c>
      <c r="F99" s="32">
        <v>138</v>
      </c>
      <c r="G99" s="3">
        <f t="shared" si="9"/>
        <v>2.6136363636363635E-2</v>
      </c>
      <c r="H99">
        <v>24</v>
      </c>
      <c r="I99" s="3">
        <f t="shared" si="10"/>
        <v>368</v>
      </c>
      <c r="J99" s="3">
        <f t="shared" si="11"/>
        <v>36.800000000000004</v>
      </c>
      <c r="L99" s="4">
        <f t="shared" si="18"/>
        <v>30.36</v>
      </c>
      <c r="N99" s="3">
        <f t="shared" si="19"/>
        <v>22.08</v>
      </c>
      <c r="O99" s="4">
        <f t="shared" si="20"/>
        <v>30.360000000000003</v>
      </c>
      <c r="P99" s="26">
        <v>2</v>
      </c>
      <c r="Q99" s="26">
        <v>2</v>
      </c>
      <c r="R99">
        <v>1</v>
      </c>
      <c r="S99">
        <v>1</v>
      </c>
      <c r="AF99" s="3"/>
      <c r="AG99" s="3"/>
    </row>
    <row r="100" spans="1:33" ht="15.75">
      <c r="A100" s="30"/>
      <c r="B100" t="s">
        <v>149</v>
      </c>
      <c r="C100" t="s">
        <v>150</v>
      </c>
      <c r="E100">
        <v>49</v>
      </c>
      <c r="F100" s="32">
        <v>176</v>
      </c>
      <c r="G100" s="3">
        <f t="shared" si="9"/>
        <v>3.3333333333333333E-2</v>
      </c>
      <c r="H100">
        <v>24</v>
      </c>
      <c r="I100" s="3">
        <f t="shared" si="10"/>
        <v>469.33333333333331</v>
      </c>
      <c r="J100" s="3">
        <f t="shared" si="11"/>
        <v>46.933333333333337</v>
      </c>
      <c r="L100" s="4">
        <f t="shared" si="18"/>
        <v>38.72</v>
      </c>
      <c r="N100" s="3">
        <f t="shared" si="19"/>
        <v>28.159999999999997</v>
      </c>
      <c r="O100" s="4">
        <f t="shared" si="20"/>
        <v>38.72</v>
      </c>
      <c r="P100" s="26">
        <v>1</v>
      </c>
      <c r="Q100" s="26">
        <v>1</v>
      </c>
      <c r="R100">
        <v>3</v>
      </c>
      <c r="S100">
        <v>3</v>
      </c>
      <c r="AF100" s="3"/>
      <c r="AG100" s="3"/>
    </row>
    <row r="101" spans="1:33" ht="15.75">
      <c r="A101" s="30" t="s">
        <v>90</v>
      </c>
      <c r="B101" t="s">
        <v>151</v>
      </c>
      <c r="C101" t="s">
        <v>152</v>
      </c>
      <c r="E101">
        <v>58</v>
      </c>
      <c r="F101" s="32">
        <v>416</v>
      </c>
      <c r="G101" s="3">
        <f t="shared" ref="G101:G146" si="21">F101/5280</f>
        <v>7.8787878787878782E-2</v>
      </c>
      <c r="H101">
        <v>28</v>
      </c>
      <c r="I101" s="3">
        <f t="shared" ref="I101:I146" si="22">((F101*H101)/9)</f>
        <v>1294.2222222222222</v>
      </c>
      <c r="J101" s="3">
        <f t="shared" ref="J101:J146" si="23">I101*0.1</f>
        <v>129.42222222222222</v>
      </c>
      <c r="L101" s="4">
        <f t="shared" si="18"/>
        <v>106.77333333333333</v>
      </c>
      <c r="N101" s="3">
        <f t="shared" si="19"/>
        <v>77.653333333333322</v>
      </c>
      <c r="O101" s="4">
        <f t="shared" si="20"/>
        <v>106.77333333333334</v>
      </c>
      <c r="P101" s="26">
        <v>3</v>
      </c>
      <c r="Q101" s="26">
        <v>3</v>
      </c>
      <c r="R101">
        <v>3</v>
      </c>
      <c r="S101">
        <v>3</v>
      </c>
      <c r="AB101">
        <v>12</v>
      </c>
      <c r="AF101" s="3"/>
      <c r="AG101" s="3"/>
    </row>
    <row r="102" spans="1:33" ht="15.75">
      <c r="A102" s="30"/>
      <c r="B102" t="s">
        <v>152</v>
      </c>
      <c r="C102" t="s">
        <v>153</v>
      </c>
      <c r="E102">
        <v>55</v>
      </c>
      <c r="F102" s="32">
        <v>424</v>
      </c>
      <c r="G102" s="3">
        <f t="shared" si="21"/>
        <v>8.0303030303030307E-2</v>
      </c>
      <c r="H102">
        <v>28</v>
      </c>
      <c r="I102" s="3">
        <f t="shared" si="22"/>
        <v>1319.1111111111111</v>
      </c>
      <c r="J102" s="3">
        <f t="shared" si="23"/>
        <v>131.91111111111113</v>
      </c>
      <c r="L102" s="4">
        <f t="shared" si="18"/>
        <v>108.82666666666667</v>
      </c>
      <c r="N102" s="3">
        <f t="shared" si="19"/>
        <v>79.146666666666661</v>
      </c>
      <c r="O102" s="4">
        <f t="shared" si="20"/>
        <v>108.82666666666667</v>
      </c>
      <c r="P102" s="26">
        <v>5</v>
      </c>
      <c r="Q102" s="26">
        <v>5</v>
      </c>
      <c r="R102">
        <v>3</v>
      </c>
      <c r="S102">
        <v>3</v>
      </c>
      <c r="AF102" s="3"/>
      <c r="AG102" s="3"/>
    </row>
    <row r="103" spans="1:33" ht="15.75">
      <c r="A103" s="30"/>
      <c r="B103" t="s">
        <v>153</v>
      </c>
      <c r="C103" t="s">
        <v>154</v>
      </c>
      <c r="E103">
        <v>59</v>
      </c>
      <c r="F103" s="32">
        <v>420</v>
      </c>
      <c r="G103" s="3">
        <f t="shared" si="21"/>
        <v>7.9545454545454544E-2</v>
      </c>
      <c r="H103">
        <v>28</v>
      </c>
      <c r="I103" s="3">
        <f t="shared" si="22"/>
        <v>1306.6666666666667</v>
      </c>
      <c r="J103" s="3">
        <f t="shared" si="23"/>
        <v>130.66666666666669</v>
      </c>
      <c r="L103" s="4">
        <f t="shared" si="18"/>
        <v>107.8</v>
      </c>
      <c r="N103" s="3">
        <f t="shared" si="19"/>
        <v>78.400000000000006</v>
      </c>
      <c r="O103" s="4">
        <f t="shared" si="20"/>
        <v>107.80000000000001</v>
      </c>
      <c r="P103" s="26">
        <v>0</v>
      </c>
      <c r="Q103" s="26">
        <v>0</v>
      </c>
      <c r="R103">
        <v>2</v>
      </c>
      <c r="S103">
        <v>2</v>
      </c>
      <c r="AB103">
        <v>14</v>
      </c>
      <c r="AF103" s="3"/>
      <c r="AG103" s="3"/>
    </row>
    <row r="104" spans="1:33" ht="15.75">
      <c r="A104" s="30" t="s">
        <v>91</v>
      </c>
      <c r="B104" t="s">
        <v>151</v>
      </c>
      <c r="C104" t="s">
        <v>152</v>
      </c>
      <c r="E104">
        <v>55</v>
      </c>
      <c r="F104" s="32">
        <v>416</v>
      </c>
      <c r="G104" s="3">
        <f t="shared" si="21"/>
        <v>7.8787878787878782E-2</v>
      </c>
      <c r="H104">
        <v>24</v>
      </c>
      <c r="I104" s="3">
        <f t="shared" si="22"/>
        <v>1109.3333333333333</v>
      </c>
      <c r="J104" s="3">
        <f t="shared" si="23"/>
        <v>110.93333333333334</v>
      </c>
      <c r="L104" s="4">
        <f t="shared" si="18"/>
        <v>91.52</v>
      </c>
      <c r="N104" s="3">
        <f t="shared" si="19"/>
        <v>66.559999999999988</v>
      </c>
      <c r="O104" s="4">
        <f t="shared" si="20"/>
        <v>91.52</v>
      </c>
      <c r="P104" s="26">
        <v>4</v>
      </c>
      <c r="Q104" s="26">
        <v>4</v>
      </c>
      <c r="R104">
        <v>2</v>
      </c>
      <c r="S104">
        <v>2</v>
      </c>
      <c r="AB104">
        <v>12</v>
      </c>
      <c r="AF104" s="3"/>
      <c r="AG104" s="3"/>
    </row>
    <row r="105" spans="1:33" ht="15.75">
      <c r="A105" s="28"/>
      <c r="B105" t="s">
        <v>153</v>
      </c>
      <c r="C105" t="s">
        <v>154</v>
      </c>
      <c r="E105">
        <v>54</v>
      </c>
      <c r="F105" s="32">
        <v>274</v>
      </c>
      <c r="G105" s="3">
        <f t="shared" si="21"/>
        <v>5.1893939393939395E-2</v>
      </c>
      <c r="H105">
        <v>24</v>
      </c>
      <c r="I105" s="3">
        <f t="shared" si="22"/>
        <v>730.66666666666663</v>
      </c>
      <c r="J105" s="3">
        <f t="shared" si="23"/>
        <v>73.066666666666663</v>
      </c>
      <c r="L105" s="4">
        <f t="shared" si="18"/>
        <v>60.28</v>
      </c>
      <c r="N105" s="3">
        <f t="shared" si="19"/>
        <v>43.839999999999996</v>
      </c>
      <c r="O105" s="4">
        <f t="shared" si="20"/>
        <v>60.28</v>
      </c>
      <c r="P105" s="26">
        <v>2</v>
      </c>
      <c r="Q105" s="26">
        <v>2</v>
      </c>
      <c r="R105">
        <v>2</v>
      </c>
      <c r="S105">
        <v>2</v>
      </c>
      <c r="AB105">
        <v>14</v>
      </c>
      <c r="AF105" s="3"/>
      <c r="AG105" s="3"/>
    </row>
    <row r="106" spans="1:33" ht="15.75">
      <c r="A106" s="29"/>
      <c r="B106" s="29"/>
      <c r="C106" s="29"/>
      <c r="D106" s="29"/>
      <c r="E106" s="29"/>
      <c r="F106" s="35"/>
      <c r="G106" s="36"/>
      <c r="H106" s="29"/>
      <c r="I106" s="36"/>
      <c r="J106" s="36"/>
      <c r="K106" s="29"/>
      <c r="L106" s="37"/>
      <c r="M106" s="29"/>
      <c r="N106" s="36"/>
      <c r="O106" s="37"/>
      <c r="P106" s="38"/>
      <c r="Q106" s="3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36"/>
      <c r="AG106" s="36"/>
    </row>
    <row r="107" spans="1:33" ht="15.75">
      <c r="A107" s="30" t="s">
        <v>175</v>
      </c>
      <c r="B107" t="s">
        <v>106</v>
      </c>
      <c r="C107" t="s">
        <v>176</v>
      </c>
      <c r="E107">
        <v>37</v>
      </c>
      <c r="F107" s="32">
        <v>194</v>
      </c>
      <c r="G107" s="3">
        <f t="shared" si="21"/>
        <v>3.6742424242424243E-2</v>
      </c>
      <c r="H107">
        <v>24</v>
      </c>
      <c r="I107" s="3">
        <f t="shared" si="22"/>
        <v>517.33333333333337</v>
      </c>
      <c r="J107" s="3">
        <f t="shared" si="23"/>
        <v>51.733333333333341</v>
      </c>
      <c r="L107" s="4">
        <f t="shared" ref="L107:L146" si="24">(165*I107)/2000</f>
        <v>42.68</v>
      </c>
      <c r="N107" s="3">
        <f t="shared" ref="N107:N146" si="25">I107*0.06</f>
        <v>31.040000000000003</v>
      </c>
      <c r="O107" s="4">
        <f t="shared" ref="O107:O146" si="26">I107*0.0825</f>
        <v>42.680000000000007</v>
      </c>
      <c r="P107" s="26">
        <v>1</v>
      </c>
      <c r="Q107" s="26">
        <v>1</v>
      </c>
      <c r="R107">
        <v>2</v>
      </c>
      <c r="S107">
        <v>2</v>
      </c>
      <c r="AB107">
        <v>12</v>
      </c>
      <c r="AF107" s="3"/>
      <c r="AG107" s="3"/>
    </row>
    <row r="108" spans="1:33" ht="15.75">
      <c r="A108" s="30"/>
      <c r="B108" t="s">
        <v>176</v>
      </c>
      <c r="C108" t="s">
        <v>92</v>
      </c>
      <c r="E108">
        <v>37</v>
      </c>
      <c r="F108" s="32">
        <v>804</v>
      </c>
      <c r="G108" s="3">
        <f t="shared" si="21"/>
        <v>0.15227272727272728</v>
      </c>
      <c r="H108">
        <v>24</v>
      </c>
      <c r="I108" s="3">
        <f t="shared" si="22"/>
        <v>2144</v>
      </c>
      <c r="J108" s="3">
        <f t="shared" si="23"/>
        <v>214.4</v>
      </c>
      <c r="L108" s="4">
        <f t="shared" si="24"/>
        <v>176.88</v>
      </c>
      <c r="N108" s="3">
        <f t="shared" si="25"/>
        <v>128.63999999999999</v>
      </c>
      <c r="O108" s="4">
        <f t="shared" si="26"/>
        <v>176.88</v>
      </c>
      <c r="P108" s="26">
        <v>4</v>
      </c>
      <c r="Q108" s="26">
        <v>4</v>
      </c>
      <c r="AF108" s="3"/>
      <c r="AG108" s="3"/>
    </row>
    <row r="109" spans="1:33" ht="15.75">
      <c r="A109" s="30"/>
      <c r="B109" t="s">
        <v>92</v>
      </c>
      <c r="C109" t="s">
        <v>155</v>
      </c>
      <c r="E109">
        <v>47</v>
      </c>
      <c r="F109" s="32">
        <v>844</v>
      </c>
      <c r="G109" s="3">
        <f t="shared" si="21"/>
        <v>0.15984848484848485</v>
      </c>
      <c r="H109">
        <v>24</v>
      </c>
      <c r="I109" s="3">
        <f t="shared" si="22"/>
        <v>2250.6666666666665</v>
      </c>
      <c r="J109" s="3">
        <f t="shared" si="23"/>
        <v>225.06666666666666</v>
      </c>
      <c r="L109" s="4">
        <f t="shared" si="24"/>
        <v>185.68</v>
      </c>
      <c r="N109" s="3">
        <f t="shared" si="25"/>
        <v>135.04</v>
      </c>
      <c r="O109" s="4">
        <f t="shared" si="26"/>
        <v>185.68</v>
      </c>
      <c r="P109" s="26">
        <v>4</v>
      </c>
      <c r="Q109" s="26">
        <v>4</v>
      </c>
      <c r="AF109" s="3"/>
      <c r="AG109" s="3"/>
    </row>
    <row r="110" spans="1:33" ht="15.75">
      <c r="A110" s="30"/>
      <c r="B110" t="s">
        <v>155</v>
      </c>
      <c r="C110" t="s">
        <v>93</v>
      </c>
      <c r="E110">
        <v>47</v>
      </c>
      <c r="F110" s="32">
        <v>480</v>
      </c>
      <c r="G110" s="3">
        <f t="shared" si="21"/>
        <v>9.0909090909090912E-2</v>
      </c>
      <c r="H110">
        <v>24</v>
      </c>
      <c r="I110" s="3">
        <f t="shared" si="22"/>
        <v>1280</v>
      </c>
      <c r="J110" s="3">
        <f t="shared" si="23"/>
        <v>128</v>
      </c>
      <c r="L110" s="4">
        <f t="shared" si="24"/>
        <v>105.6</v>
      </c>
      <c r="N110" s="3">
        <f t="shared" si="25"/>
        <v>76.8</v>
      </c>
      <c r="O110" s="4">
        <f t="shared" si="26"/>
        <v>105.60000000000001</v>
      </c>
      <c r="P110" s="26">
        <v>3</v>
      </c>
      <c r="Q110" s="26">
        <v>3</v>
      </c>
      <c r="AF110" s="3"/>
      <c r="AG110" s="3"/>
    </row>
    <row r="111" spans="1:33" ht="15.75">
      <c r="A111" s="30"/>
      <c r="B111" t="s">
        <v>93</v>
      </c>
      <c r="C111" t="s">
        <v>105</v>
      </c>
      <c r="E111">
        <v>53</v>
      </c>
      <c r="F111" s="32">
        <v>372</v>
      </c>
      <c r="G111" s="3">
        <f t="shared" si="21"/>
        <v>7.045454545454545E-2</v>
      </c>
      <c r="H111">
        <v>24</v>
      </c>
      <c r="I111" s="3">
        <f t="shared" si="22"/>
        <v>992</v>
      </c>
      <c r="J111" s="3">
        <f t="shared" si="23"/>
        <v>99.2</v>
      </c>
      <c r="L111" s="4">
        <f t="shared" si="24"/>
        <v>81.84</v>
      </c>
      <c r="N111" s="3">
        <f t="shared" si="25"/>
        <v>59.519999999999996</v>
      </c>
      <c r="O111" s="4">
        <f t="shared" si="26"/>
        <v>81.84</v>
      </c>
      <c r="P111" s="26">
        <v>2</v>
      </c>
      <c r="Q111" s="26">
        <v>2</v>
      </c>
      <c r="AF111" s="3"/>
      <c r="AG111" s="3"/>
    </row>
    <row r="112" spans="1:33" ht="15.75">
      <c r="A112" s="30"/>
      <c r="B112" t="s">
        <v>105</v>
      </c>
      <c r="C112" t="s">
        <v>156</v>
      </c>
      <c r="E112">
        <v>38</v>
      </c>
      <c r="F112" s="32">
        <v>473</v>
      </c>
      <c r="G112" s="3">
        <f t="shared" si="21"/>
        <v>8.9583333333333334E-2</v>
      </c>
      <c r="H112">
        <v>24</v>
      </c>
      <c r="I112" s="3">
        <f t="shared" si="22"/>
        <v>1261.3333333333333</v>
      </c>
      <c r="J112" s="3">
        <f t="shared" si="23"/>
        <v>126.13333333333333</v>
      </c>
      <c r="L112" s="4">
        <f t="shared" si="24"/>
        <v>104.06</v>
      </c>
      <c r="N112" s="3">
        <f t="shared" si="25"/>
        <v>75.679999999999993</v>
      </c>
      <c r="O112" s="4">
        <f t="shared" si="26"/>
        <v>104.06</v>
      </c>
      <c r="P112" s="26">
        <v>3</v>
      </c>
      <c r="Q112" s="26">
        <v>3</v>
      </c>
      <c r="R112">
        <v>1</v>
      </c>
      <c r="S112">
        <v>1</v>
      </c>
      <c r="AF112" s="3"/>
      <c r="AG112" s="3"/>
    </row>
    <row r="113" spans="1:33" ht="15.75">
      <c r="A113" s="30" t="s">
        <v>92</v>
      </c>
      <c r="B113" t="s">
        <v>175</v>
      </c>
      <c r="C113" t="s">
        <v>157</v>
      </c>
      <c r="E113">
        <v>56</v>
      </c>
      <c r="F113" s="32">
        <v>412</v>
      </c>
      <c r="G113" s="3">
        <f t="shared" si="21"/>
        <v>7.8030303030303033E-2</v>
      </c>
      <c r="H113">
        <v>24</v>
      </c>
      <c r="I113" s="3">
        <f t="shared" si="22"/>
        <v>1098.6666666666667</v>
      </c>
      <c r="J113" s="3">
        <f t="shared" si="23"/>
        <v>109.86666666666667</v>
      </c>
      <c r="L113" s="4">
        <f t="shared" si="24"/>
        <v>90.64</v>
      </c>
      <c r="N113" s="3">
        <f t="shared" si="25"/>
        <v>65.92</v>
      </c>
      <c r="O113" s="4">
        <f t="shared" si="26"/>
        <v>90.640000000000015</v>
      </c>
      <c r="P113" s="26">
        <v>2</v>
      </c>
      <c r="Q113" s="26">
        <v>2</v>
      </c>
      <c r="AB113">
        <v>12</v>
      </c>
      <c r="AF113" s="3"/>
      <c r="AG113" s="3"/>
    </row>
    <row r="114" spans="1:33" ht="15.75">
      <c r="A114" s="30"/>
      <c r="B114" t="s">
        <v>158</v>
      </c>
      <c r="C114" t="s">
        <v>159</v>
      </c>
      <c r="E114">
        <v>47</v>
      </c>
      <c r="F114" s="32">
        <v>381</v>
      </c>
      <c r="G114" s="3">
        <f t="shared" si="21"/>
        <v>7.2159090909090909E-2</v>
      </c>
      <c r="H114">
        <v>24</v>
      </c>
      <c r="I114" s="3">
        <f t="shared" si="22"/>
        <v>1016</v>
      </c>
      <c r="J114" s="3">
        <f t="shared" si="23"/>
        <v>101.60000000000001</v>
      </c>
      <c r="L114" s="4">
        <f t="shared" si="24"/>
        <v>83.82</v>
      </c>
      <c r="N114" s="3">
        <f t="shared" si="25"/>
        <v>60.96</v>
      </c>
      <c r="O114" s="4">
        <f t="shared" si="26"/>
        <v>83.820000000000007</v>
      </c>
      <c r="P114" s="26">
        <v>2</v>
      </c>
      <c r="Q114" s="26">
        <v>2</v>
      </c>
      <c r="AF114" s="3"/>
      <c r="AG114" s="3"/>
    </row>
    <row r="115" spans="1:33" ht="15.75">
      <c r="A115" s="30"/>
      <c r="B115" t="s">
        <v>92</v>
      </c>
      <c r="C115" t="s">
        <v>159</v>
      </c>
      <c r="E115">
        <v>32</v>
      </c>
      <c r="F115" s="32">
        <v>315</v>
      </c>
      <c r="G115" s="3">
        <f t="shared" si="21"/>
        <v>5.9659090909090912E-2</v>
      </c>
      <c r="H115">
        <v>24</v>
      </c>
      <c r="I115" s="3">
        <f t="shared" si="22"/>
        <v>840</v>
      </c>
      <c r="J115" s="3">
        <f t="shared" si="23"/>
        <v>84</v>
      </c>
      <c r="L115" s="4">
        <f t="shared" si="24"/>
        <v>69.3</v>
      </c>
      <c r="N115" s="3">
        <f t="shared" si="25"/>
        <v>50.4</v>
      </c>
      <c r="O115" s="4">
        <f t="shared" si="26"/>
        <v>69.3</v>
      </c>
      <c r="P115" s="26">
        <v>2</v>
      </c>
      <c r="Q115" s="26">
        <v>2</v>
      </c>
      <c r="AF115" s="3"/>
      <c r="AG115" s="3"/>
    </row>
    <row r="116" spans="1:33" ht="15.75">
      <c r="A116" s="30" t="s">
        <v>93</v>
      </c>
      <c r="B116" t="s">
        <v>175</v>
      </c>
      <c r="C116" t="s">
        <v>93</v>
      </c>
      <c r="E116">
        <v>57</v>
      </c>
      <c r="F116" s="32">
        <v>383</v>
      </c>
      <c r="G116" s="3">
        <f t="shared" si="21"/>
        <v>7.253787878787879E-2</v>
      </c>
      <c r="H116">
        <v>24</v>
      </c>
      <c r="I116" s="3">
        <f t="shared" si="22"/>
        <v>1021.3333333333334</v>
      </c>
      <c r="J116" s="3">
        <f t="shared" si="23"/>
        <v>102.13333333333334</v>
      </c>
      <c r="L116" s="4">
        <f t="shared" si="24"/>
        <v>84.26</v>
      </c>
      <c r="N116" s="3">
        <f t="shared" si="25"/>
        <v>61.28</v>
      </c>
      <c r="O116" s="4">
        <f t="shared" si="26"/>
        <v>84.26</v>
      </c>
      <c r="P116" s="26">
        <v>2</v>
      </c>
      <c r="Q116" s="26">
        <v>2</v>
      </c>
      <c r="AB116">
        <v>12</v>
      </c>
      <c r="AF116" s="3"/>
      <c r="AG116" s="3"/>
    </row>
    <row r="117" spans="1:33" ht="15.75">
      <c r="A117" s="30"/>
      <c r="B117" t="s">
        <v>93</v>
      </c>
      <c r="C117" t="s">
        <v>160</v>
      </c>
      <c r="E117">
        <v>59</v>
      </c>
      <c r="F117" s="32">
        <v>1310</v>
      </c>
      <c r="G117" s="3">
        <f t="shared" si="21"/>
        <v>0.24810606060606061</v>
      </c>
      <c r="H117">
        <v>24</v>
      </c>
      <c r="I117" s="3">
        <f t="shared" si="22"/>
        <v>3493.3333333333335</v>
      </c>
      <c r="J117" s="3">
        <f t="shared" si="23"/>
        <v>349.33333333333337</v>
      </c>
      <c r="L117" s="4">
        <f t="shared" si="24"/>
        <v>288.2</v>
      </c>
      <c r="N117" s="3">
        <f t="shared" si="25"/>
        <v>209.6</v>
      </c>
      <c r="O117" s="4">
        <f t="shared" si="26"/>
        <v>288.20000000000005</v>
      </c>
      <c r="P117" s="26">
        <v>9</v>
      </c>
      <c r="Q117" s="26">
        <v>9</v>
      </c>
      <c r="AF117" s="3"/>
      <c r="AG117" s="3"/>
    </row>
    <row r="118" spans="1:33" ht="15.75">
      <c r="A118" s="30"/>
      <c r="B118" t="s">
        <v>160</v>
      </c>
      <c r="C118" t="s">
        <v>93</v>
      </c>
      <c r="E118">
        <v>34</v>
      </c>
      <c r="F118" s="32">
        <v>1307</v>
      </c>
      <c r="G118" s="3">
        <f t="shared" si="21"/>
        <v>0.24753787878787878</v>
      </c>
      <c r="H118">
        <v>24</v>
      </c>
      <c r="I118" s="3">
        <f t="shared" si="22"/>
        <v>3485.3333333333335</v>
      </c>
      <c r="J118" s="3">
        <f t="shared" si="23"/>
        <v>348.53333333333336</v>
      </c>
      <c r="L118" s="4">
        <f t="shared" si="24"/>
        <v>287.54000000000002</v>
      </c>
      <c r="N118" s="3">
        <f t="shared" si="25"/>
        <v>209.12</v>
      </c>
      <c r="O118" s="4">
        <f t="shared" si="26"/>
        <v>287.54000000000002</v>
      </c>
      <c r="P118" s="26">
        <v>7</v>
      </c>
      <c r="Q118" s="26">
        <v>7</v>
      </c>
      <c r="AB118">
        <v>12</v>
      </c>
      <c r="AF118" s="3"/>
      <c r="AG118" s="3"/>
    </row>
    <row r="119" spans="1:33" ht="15.75">
      <c r="A119" s="30" t="s">
        <v>94</v>
      </c>
      <c r="B119" t="s">
        <v>161</v>
      </c>
      <c r="C119" t="s">
        <v>44</v>
      </c>
      <c r="E119">
        <v>34</v>
      </c>
      <c r="F119" s="32">
        <v>162</v>
      </c>
      <c r="G119" s="3">
        <f t="shared" si="21"/>
        <v>3.0681818181818182E-2</v>
      </c>
      <c r="H119">
        <v>24</v>
      </c>
      <c r="I119" s="3">
        <f t="shared" si="22"/>
        <v>432</v>
      </c>
      <c r="J119" s="3">
        <f t="shared" si="23"/>
        <v>43.2</v>
      </c>
      <c r="L119" s="4">
        <f t="shared" si="24"/>
        <v>35.64</v>
      </c>
      <c r="N119" s="3">
        <f t="shared" si="25"/>
        <v>25.919999999999998</v>
      </c>
      <c r="O119" s="4">
        <f t="shared" si="26"/>
        <v>35.64</v>
      </c>
      <c r="P119" s="26">
        <v>1</v>
      </c>
      <c r="Q119" s="26">
        <v>1</v>
      </c>
      <c r="R119">
        <v>3</v>
      </c>
      <c r="S119">
        <v>3</v>
      </c>
      <c r="AF119" s="3"/>
      <c r="AG119" s="3"/>
    </row>
    <row r="120" spans="1:33" ht="15.75">
      <c r="A120" s="30" t="s">
        <v>95</v>
      </c>
      <c r="B120" t="s">
        <v>175</v>
      </c>
      <c r="C120" t="s">
        <v>96</v>
      </c>
      <c r="E120">
        <v>31</v>
      </c>
      <c r="F120" s="32">
        <v>861</v>
      </c>
      <c r="G120" s="3">
        <f t="shared" si="21"/>
        <v>0.16306818181818181</v>
      </c>
      <c r="H120">
        <v>24</v>
      </c>
      <c r="I120" s="3">
        <f t="shared" si="22"/>
        <v>2296</v>
      </c>
      <c r="J120" s="3">
        <f t="shared" si="23"/>
        <v>229.60000000000002</v>
      </c>
      <c r="L120" s="4">
        <f t="shared" si="24"/>
        <v>189.42</v>
      </c>
      <c r="N120" s="3">
        <f t="shared" si="25"/>
        <v>137.76</v>
      </c>
      <c r="O120" s="4">
        <f t="shared" si="26"/>
        <v>189.42000000000002</v>
      </c>
      <c r="P120" s="26">
        <v>4</v>
      </c>
      <c r="Q120" s="26">
        <v>4</v>
      </c>
      <c r="AF120" s="3"/>
      <c r="AG120" s="3"/>
    </row>
    <row r="121" spans="1:33" ht="15.75">
      <c r="A121" s="30"/>
      <c r="B121" t="s">
        <v>96</v>
      </c>
      <c r="C121" t="s">
        <v>105</v>
      </c>
      <c r="E121">
        <v>57</v>
      </c>
      <c r="F121" s="32">
        <v>1058</v>
      </c>
      <c r="G121" s="3">
        <f t="shared" si="21"/>
        <v>0.20037878787878788</v>
      </c>
      <c r="H121">
        <v>24</v>
      </c>
      <c r="I121" s="3">
        <f t="shared" si="22"/>
        <v>2821.3333333333335</v>
      </c>
      <c r="J121" s="3">
        <f t="shared" si="23"/>
        <v>282.13333333333338</v>
      </c>
      <c r="L121" s="4">
        <f t="shared" si="24"/>
        <v>232.76</v>
      </c>
      <c r="N121" s="3">
        <f t="shared" si="25"/>
        <v>169.28</v>
      </c>
      <c r="O121" s="4">
        <f t="shared" si="26"/>
        <v>232.76000000000002</v>
      </c>
      <c r="P121" s="26">
        <v>6</v>
      </c>
      <c r="Q121" s="26">
        <v>6</v>
      </c>
      <c r="AF121" s="3"/>
      <c r="AG121" s="3"/>
    </row>
    <row r="122" spans="1:33" ht="15.75">
      <c r="A122" s="30" t="s">
        <v>96</v>
      </c>
      <c r="B122" t="s">
        <v>95</v>
      </c>
      <c r="C122" t="s">
        <v>105</v>
      </c>
      <c r="E122">
        <v>49</v>
      </c>
      <c r="F122" s="32">
        <v>467</v>
      </c>
      <c r="G122" s="3">
        <f t="shared" si="21"/>
        <v>8.8446969696969691E-2</v>
      </c>
      <c r="H122">
        <v>24</v>
      </c>
      <c r="I122" s="3">
        <f t="shared" si="22"/>
        <v>1245.3333333333333</v>
      </c>
      <c r="J122" s="3">
        <f t="shared" si="23"/>
        <v>124.53333333333333</v>
      </c>
      <c r="L122" s="4">
        <f t="shared" si="24"/>
        <v>102.74</v>
      </c>
      <c r="N122" s="3">
        <f t="shared" si="25"/>
        <v>74.72</v>
      </c>
      <c r="O122" s="4">
        <f t="shared" si="26"/>
        <v>102.74</v>
      </c>
      <c r="P122" s="26">
        <v>2</v>
      </c>
      <c r="Q122" s="26">
        <v>2</v>
      </c>
      <c r="AB122">
        <v>24</v>
      </c>
      <c r="AF122" s="3"/>
      <c r="AG122" s="3"/>
    </row>
    <row r="123" spans="1:33" ht="15.75">
      <c r="A123" s="30"/>
      <c r="B123" t="s">
        <v>101</v>
      </c>
      <c r="C123" t="s">
        <v>102</v>
      </c>
      <c r="E123">
        <v>61</v>
      </c>
      <c r="F123" s="32">
        <v>265</v>
      </c>
      <c r="G123" s="3">
        <f t="shared" si="21"/>
        <v>5.0189393939393936E-2</v>
      </c>
      <c r="H123">
        <v>24</v>
      </c>
      <c r="I123" s="3">
        <f t="shared" si="22"/>
        <v>706.66666666666663</v>
      </c>
      <c r="J123" s="3">
        <f t="shared" si="23"/>
        <v>70.666666666666671</v>
      </c>
      <c r="L123" s="4">
        <f t="shared" si="24"/>
        <v>58.3</v>
      </c>
      <c r="N123" s="3">
        <f t="shared" si="25"/>
        <v>42.4</v>
      </c>
      <c r="O123" s="4">
        <f t="shared" si="26"/>
        <v>58.3</v>
      </c>
      <c r="P123" s="26">
        <v>1</v>
      </c>
      <c r="Q123" s="26">
        <v>1</v>
      </c>
      <c r="AF123" s="3"/>
      <c r="AG123" s="3"/>
    </row>
    <row r="124" spans="1:33" ht="15.75">
      <c r="A124" s="30"/>
      <c r="B124" t="s">
        <v>102</v>
      </c>
      <c r="C124" t="s">
        <v>103</v>
      </c>
      <c r="E124">
        <v>63</v>
      </c>
      <c r="F124" s="32">
        <v>300</v>
      </c>
      <c r="G124" s="3">
        <f t="shared" si="21"/>
        <v>5.6818181818181816E-2</v>
      </c>
      <c r="H124">
        <v>24</v>
      </c>
      <c r="I124" s="3">
        <f t="shared" si="22"/>
        <v>800</v>
      </c>
      <c r="J124" s="3">
        <f t="shared" si="23"/>
        <v>80</v>
      </c>
      <c r="L124" s="4">
        <f t="shared" si="24"/>
        <v>66</v>
      </c>
      <c r="N124" s="3">
        <f t="shared" si="25"/>
        <v>48</v>
      </c>
      <c r="O124" s="4">
        <f t="shared" si="26"/>
        <v>66</v>
      </c>
      <c r="P124" s="26">
        <v>1</v>
      </c>
      <c r="Q124" s="26">
        <v>1</v>
      </c>
      <c r="AF124" s="3"/>
      <c r="AG124" s="3"/>
    </row>
    <row r="125" spans="1:33" ht="15.75">
      <c r="A125" s="30"/>
      <c r="B125" t="s">
        <v>103</v>
      </c>
      <c r="C125" t="s">
        <v>103</v>
      </c>
      <c r="E125">
        <v>57</v>
      </c>
      <c r="F125" s="32">
        <v>79</v>
      </c>
      <c r="G125" s="3">
        <f t="shared" si="21"/>
        <v>1.4962121212121211E-2</v>
      </c>
      <c r="H125">
        <v>24</v>
      </c>
      <c r="I125" s="3">
        <f t="shared" si="22"/>
        <v>210.66666666666666</v>
      </c>
      <c r="J125" s="3">
        <f t="shared" si="23"/>
        <v>21.066666666666666</v>
      </c>
      <c r="L125" s="4">
        <f t="shared" si="24"/>
        <v>17.38</v>
      </c>
      <c r="N125" s="3">
        <f t="shared" si="25"/>
        <v>12.639999999999999</v>
      </c>
      <c r="O125" s="4">
        <f t="shared" si="26"/>
        <v>17.38</v>
      </c>
      <c r="P125" s="26">
        <v>1</v>
      </c>
      <c r="Q125" s="26">
        <v>1</v>
      </c>
      <c r="AF125" s="3"/>
      <c r="AG125" s="3"/>
    </row>
    <row r="126" spans="1:33" ht="15.75">
      <c r="A126" s="30"/>
      <c r="B126" t="s">
        <v>103</v>
      </c>
      <c r="C126" t="s">
        <v>104</v>
      </c>
      <c r="E126">
        <v>61</v>
      </c>
      <c r="F126" s="32">
        <v>221</v>
      </c>
      <c r="G126" s="3">
        <f t="shared" si="21"/>
        <v>4.1856060606060605E-2</v>
      </c>
      <c r="H126">
        <v>24</v>
      </c>
      <c r="I126" s="3">
        <f t="shared" si="22"/>
        <v>589.33333333333337</v>
      </c>
      <c r="J126" s="3">
        <f t="shared" si="23"/>
        <v>58.933333333333337</v>
      </c>
      <c r="L126" s="4">
        <f t="shared" si="24"/>
        <v>48.62</v>
      </c>
      <c r="N126" s="3">
        <f t="shared" si="25"/>
        <v>35.36</v>
      </c>
      <c r="O126" s="4">
        <f t="shared" si="26"/>
        <v>48.620000000000005</v>
      </c>
      <c r="P126" s="26">
        <v>1</v>
      </c>
      <c r="Q126" s="26">
        <v>1</v>
      </c>
      <c r="AF126" s="3"/>
      <c r="AG126" s="3"/>
    </row>
    <row r="127" spans="1:33" ht="15.75">
      <c r="A127" s="30"/>
      <c r="B127" t="s">
        <v>104</v>
      </c>
      <c r="C127" t="s">
        <v>162</v>
      </c>
      <c r="E127">
        <v>46</v>
      </c>
      <c r="F127" s="32">
        <v>260</v>
      </c>
      <c r="G127" s="3">
        <f t="shared" si="21"/>
        <v>4.924242424242424E-2</v>
      </c>
      <c r="H127">
        <v>24</v>
      </c>
      <c r="I127" s="3">
        <f t="shared" si="22"/>
        <v>693.33333333333337</v>
      </c>
      <c r="J127" s="3">
        <f t="shared" si="23"/>
        <v>69.333333333333343</v>
      </c>
      <c r="L127" s="4">
        <f t="shared" si="24"/>
        <v>57.2</v>
      </c>
      <c r="N127" s="3">
        <f t="shared" si="25"/>
        <v>41.6</v>
      </c>
      <c r="O127" s="4">
        <f t="shared" si="26"/>
        <v>57.2</v>
      </c>
      <c r="P127" s="26">
        <v>1</v>
      </c>
      <c r="Q127" s="26">
        <v>1</v>
      </c>
      <c r="AB127">
        <v>12</v>
      </c>
      <c r="AF127" s="3"/>
      <c r="AG127" s="3"/>
    </row>
    <row r="128" spans="1:33" ht="15.75">
      <c r="A128" s="30" t="s">
        <v>97</v>
      </c>
      <c r="B128" t="s">
        <v>163</v>
      </c>
      <c r="C128" t="s">
        <v>164</v>
      </c>
      <c r="E128">
        <v>33</v>
      </c>
      <c r="F128" s="32">
        <v>611</v>
      </c>
      <c r="G128" s="3">
        <f t="shared" si="21"/>
        <v>0.11571969696969697</v>
      </c>
      <c r="H128">
        <v>24</v>
      </c>
      <c r="I128" s="3">
        <f t="shared" si="22"/>
        <v>1629.3333333333333</v>
      </c>
      <c r="J128" s="3">
        <f t="shared" si="23"/>
        <v>162.93333333333334</v>
      </c>
      <c r="L128" s="4">
        <f t="shared" si="24"/>
        <v>134.41999999999999</v>
      </c>
      <c r="N128" s="3">
        <f t="shared" si="25"/>
        <v>97.759999999999991</v>
      </c>
      <c r="O128" s="4">
        <f t="shared" si="26"/>
        <v>134.41999999999999</v>
      </c>
      <c r="P128" s="26">
        <v>3</v>
      </c>
      <c r="Q128" s="26">
        <v>3</v>
      </c>
      <c r="AB128">
        <v>12</v>
      </c>
      <c r="AF128" s="3"/>
      <c r="AG128" s="3"/>
    </row>
    <row r="129" spans="1:33" ht="15.75">
      <c r="A129" s="30"/>
      <c r="B129" t="s">
        <v>164</v>
      </c>
      <c r="C129" t="s">
        <v>165</v>
      </c>
      <c r="E129">
        <v>43</v>
      </c>
      <c r="F129" s="32">
        <v>395</v>
      </c>
      <c r="G129" s="3">
        <f t="shared" si="21"/>
        <v>7.4810606060606064E-2</v>
      </c>
      <c r="H129">
        <v>24</v>
      </c>
      <c r="I129" s="3">
        <f t="shared" si="22"/>
        <v>1053.3333333333333</v>
      </c>
      <c r="J129" s="3">
        <f t="shared" si="23"/>
        <v>105.33333333333333</v>
      </c>
      <c r="L129" s="4">
        <f t="shared" si="24"/>
        <v>86.9</v>
      </c>
      <c r="N129" s="3">
        <f t="shared" si="25"/>
        <v>63.199999999999996</v>
      </c>
      <c r="O129" s="4">
        <f t="shared" si="26"/>
        <v>86.899999999999991</v>
      </c>
      <c r="P129" s="26">
        <v>1</v>
      </c>
      <c r="Q129" s="26">
        <v>1</v>
      </c>
      <c r="AF129" s="3"/>
      <c r="AG129" s="3"/>
    </row>
    <row r="130" spans="1:33" ht="15.75">
      <c r="A130" s="30"/>
      <c r="B130" t="s">
        <v>98</v>
      </c>
      <c r="C130" t="s">
        <v>44</v>
      </c>
      <c r="E130">
        <v>57</v>
      </c>
      <c r="F130" s="32">
        <v>289</v>
      </c>
      <c r="G130" s="3">
        <f t="shared" si="21"/>
        <v>5.4734848484848483E-2</v>
      </c>
      <c r="H130">
        <v>24</v>
      </c>
      <c r="I130" s="3">
        <f t="shared" si="22"/>
        <v>770.66666666666663</v>
      </c>
      <c r="J130" s="3">
        <f t="shared" si="23"/>
        <v>77.066666666666663</v>
      </c>
      <c r="L130" s="4">
        <f t="shared" si="24"/>
        <v>63.58</v>
      </c>
      <c r="N130" s="3">
        <f t="shared" si="25"/>
        <v>46.239999999999995</v>
      </c>
      <c r="O130" s="4">
        <f t="shared" si="26"/>
        <v>63.58</v>
      </c>
      <c r="P130" s="26">
        <v>1</v>
      </c>
      <c r="Q130" s="26">
        <v>1</v>
      </c>
      <c r="AF130" s="3"/>
      <c r="AG130" s="3"/>
    </row>
    <row r="131" spans="1:33" ht="15.75">
      <c r="A131" s="30" t="s">
        <v>98</v>
      </c>
      <c r="B131" t="s">
        <v>97</v>
      </c>
      <c r="C131" t="s">
        <v>96</v>
      </c>
      <c r="E131">
        <v>38</v>
      </c>
      <c r="F131" s="32">
        <v>434</v>
      </c>
      <c r="G131" s="3">
        <f t="shared" si="21"/>
        <v>8.2196969696969699E-2</v>
      </c>
      <c r="H131">
        <v>24</v>
      </c>
      <c r="I131" s="3">
        <f t="shared" si="22"/>
        <v>1157.3333333333333</v>
      </c>
      <c r="J131" s="3">
        <f t="shared" si="23"/>
        <v>115.73333333333333</v>
      </c>
      <c r="L131" s="4">
        <f t="shared" si="24"/>
        <v>95.48</v>
      </c>
      <c r="N131" s="3">
        <f t="shared" si="25"/>
        <v>69.44</v>
      </c>
      <c r="O131" s="4">
        <f t="shared" si="26"/>
        <v>95.48</v>
      </c>
      <c r="P131" s="26">
        <v>2</v>
      </c>
      <c r="Q131" s="26">
        <v>2</v>
      </c>
      <c r="AB131">
        <v>24</v>
      </c>
      <c r="AF131" s="3"/>
      <c r="AG131" s="3"/>
    </row>
    <row r="132" spans="1:33" ht="15.75">
      <c r="A132" s="30" t="s">
        <v>99</v>
      </c>
      <c r="B132" t="s">
        <v>191</v>
      </c>
      <c r="C132" t="s">
        <v>100</v>
      </c>
      <c r="E132">
        <v>38</v>
      </c>
      <c r="F132" s="32">
        <v>617</v>
      </c>
      <c r="G132" s="3">
        <f t="shared" si="21"/>
        <v>0.1168560606060606</v>
      </c>
      <c r="H132">
        <v>24</v>
      </c>
      <c r="I132" s="3">
        <f t="shared" si="22"/>
        <v>1645.3333333333333</v>
      </c>
      <c r="J132" s="3">
        <f t="shared" si="23"/>
        <v>164.53333333333333</v>
      </c>
      <c r="L132" s="4">
        <f t="shared" si="24"/>
        <v>135.74</v>
      </c>
      <c r="N132" s="3">
        <f t="shared" si="25"/>
        <v>98.72</v>
      </c>
      <c r="O132" s="4">
        <f t="shared" si="26"/>
        <v>135.74</v>
      </c>
      <c r="P132" s="26">
        <v>1</v>
      </c>
      <c r="Q132" s="26">
        <v>1</v>
      </c>
      <c r="R132">
        <v>1</v>
      </c>
      <c r="S132">
        <v>1</v>
      </c>
      <c r="AF132" s="3"/>
      <c r="AG132" s="3"/>
    </row>
    <row r="133" spans="1:33" ht="15.75">
      <c r="A133" s="30"/>
      <c r="B133" t="s">
        <v>100</v>
      </c>
      <c r="C133" t="s">
        <v>96</v>
      </c>
      <c r="E133">
        <v>22</v>
      </c>
      <c r="F133" s="32">
        <v>165</v>
      </c>
      <c r="G133" s="3">
        <f t="shared" si="21"/>
        <v>3.125E-2</v>
      </c>
      <c r="H133">
        <v>24</v>
      </c>
      <c r="I133" s="3">
        <f t="shared" si="22"/>
        <v>440</v>
      </c>
      <c r="J133" s="3">
        <f t="shared" si="23"/>
        <v>44</v>
      </c>
      <c r="L133" s="4">
        <f t="shared" si="24"/>
        <v>36.299999999999997</v>
      </c>
      <c r="N133" s="3">
        <f t="shared" si="25"/>
        <v>26.4</v>
      </c>
      <c r="O133" s="4">
        <f t="shared" si="26"/>
        <v>36.300000000000004</v>
      </c>
      <c r="P133" s="26">
        <v>2</v>
      </c>
      <c r="Q133" s="26">
        <v>2</v>
      </c>
      <c r="AF133" s="3"/>
      <c r="AG133" s="3"/>
    </row>
    <row r="134" spans="1:33" ht="15.75">
      <c r="A134" s="30"/>
      <c r="B134" t="s">
        <v>96</v>
      </c>
      <c r="C134" t="s">
        <v>105</v>
      </c>
      <c r="E134">
        <v>51</v>
      </c>
      <c r="F134" s="32">
        <v>448</v>
      </c>
      <c r="G134" s="3">
        <f t="shared" si="21"/>
        <v>8.4848484848484854E-2</v>
      </c>
      <c r="H134">
        <v>24</v>
      </c>
      <c r="I134" s="3">
        <f t="shared" si="22"/>
        <v>1194.6666666666667</v>
      </c>
      <c r="J134" s="3">
        <f t="shared" si="23"/>
        <v>119.46666666666668</v>
      </c>
      <c r="L134" s="4">
        <f t="shared" si="24"/>
        <v>98.56</v>
      </c>
      <c r="N134" s="3">
        <f t="shared" si="25"/>
        <v>71.680000000000007</v>
      </c>
      <c r="O134" s="4">
        <f t="shared" si="26"/>
        <v>98.560000000000016</v>
      </c>
      <c r="P134" s="26">
        <v>2</v>
      </c>
      <c r="Q134" s="26">
        <v>2</v>
      </c>
      <c r="AB134">
        <v>12</v>
      </c>
      <c r="AF134" s="3"/>
      <c r="AG134" s="3"/>
    </row>
    <row r="135" spans="1:33" ht="15.75">
      <c r="A135" s="30" t="s">
        <v>100</v>
      </c>
      <c r="B135" t="s">
        <v>99</v>
      </c>
      <c r="C135" t="s">
        <v>44</v>
      </c>
      <c r="E135">
        <v>55</v>
      </c>
      <c r="F135" s="32">
        <v>257</v>
      </c>
      <c r="G135" s="3">
        <f t="shared" si="21"/>
        <v>4.8674242424242425E-2</v>
      </c>
      <c r="H135">
        <v>24</v>
      </c>
      <c r="I135" s="3">
        <f t="shared" si="22"/>
        <v>685.33333333333337</v>
      </c>
      <c r="J135" s="3">
        <f t="shared" si="23"/>
        <v>68.533333333333346</v>
      </c>
      <c r="L135" s="4">
        <f t="shared" si="24"/>
        <v>56.54</v>
      </c>
      <c r="N135" s="3">
        <f t="shared" si="25"/>
        <v>41.12</v>
      </c>
      <c r="O135" s="4">
        <f t="shared" si="26"/>
        <v>56.540000000000006</v>
      </c>
      <c r="P135" s="26">
        <v>3</v>
      </c>
      <c r="Q135" s="26">
        <v>3</v>
      </c>
      <c r="AB135">
        <v>12</v>
      </c>
      <c r="AF135" s="3"/>
      <c r="AG135" s="3"/>
    </row>
    <row r="136" spans="1:33" ht="15.75">
      <c r="A136" s="30" t="s">
        <v>105</v>
      </c>
      <c r="B136" t="s">
        <v>99</v>
      </c>
      <c r="C136" t="s">
        <v>96</v>
      </c>
      <c r="E136">
        <v>45</v>
      </c>
      <c r="F136" s="32">
        <v>1266</v>
      </c>
      <c r="G136" s="3">
        <f t="shared" si="21"/>
        <v>0.23977272727272728</v>
      </c>
      <c r="H136">
        <v>24</v>
      </c>
      <c r="I136" s="3">
        <f t="shared" si="22"/>
        <v>3376</v>
      </c>
      <c r="J136" s="3">
        <f t="shared" si="23"/>
        <v>337.6</v>
      </c>
      <c r="L136" s="4">
        <f t="shared" si="24"/>
        <v>278.52</v>
      </c>
      <c r="N136" s="3">
        <f t="shared" si="25"/>
        <v>202.56</v>
      </c>
      <c r="O136" s="4">
        <f t="shared" si="26"/>
        <v>278.52000000000004</v>
      </c>
      <c r="P136" s="26">
        <v>5</v>
      </c>
      <c r="Q136" s="26">
        <v>5</v>
      </c>
      <c r="AB136">
        <v>24</v>
      </c>
      <c r="AF136" s="3"/>
      <c r="AG136" s="3"/>
    </row>
    <row r="137" spans="1:33" ht="15.75">
      <c r="A137" s="30"/>
      <c r="B137" t="s">
        <v>96</v>
      </c>
      <c r="C137" t="s">
        <v>44</v>
      </c>
      <c r="E137">
        <v>57</v>
      </c>
      <c r="F137" s="32">
        <v>948</v>
      </c>
      <c r="G137" s="3">
        <f t="shared" si="21"/>
        <v>0.17954545454545454</v>
      </c>
      <c r="H137">
        <v>24</v>
      </c>
      <c r="I137" s="3">
        <f t="shared" si="22"/>
        <v>2528</v>
      </c>
      <c r="J137" s="3">
        <f t="shared" si="23"/>
        <v>252.8</v>
      </c>
      <c r="L137" s="4">
        <f t="shared" si="24"/>
        <v>208.56</v>
      </c>
      <c r="N137" s="3">
        <f t="shared" si="25"/>
        <v>151.68</v>
      </c>
      <c r="O137" s="4">
        <f t="shared" si="26"/>
        <v>208.56</v>
      </c>
      <c r="P137" s="26">
        <v>4</v>
      </c>
      <c r="Q137" s="26">
        <v>4</v>
      </c>
      <c r="AB137">
        <v>12</v>
      </c>
      <c r="AF137" s="3"/>
      <c r="AG137" s="3"/>
    </row>
    <row r="138" spans="1:33" ht="15.75">
      <c r="A138" s="30" t="s">
        <v>106</v>
      </c>
      <c r="B138" t="s">
        <v>175</v>
      </c>
      <c r="C138" t="s">
        <v>176</v>
      </c>
      <c r="E138">
        <v>54</v>
      </c>
      <c r="F138" s="32">
        <v>540</v>
      </c>
      <c r="G138" s="3">
        <f t="shared" si="21"/>
        <v>0.10227272727272728</v>
      </c>
      <c r="H138">
        <v>24</v>
      </c>
      <c r="I138" s="3">
        <f t="shared" si="22"/>
        <v>1440</v>
      </c>
      <c r="J138" s="3">
        <f t="shared" si="23"/>
        <v>144</v>
      </c>
      <c r="L138" s="4">
        <f t="shared" si="24"/>
        <v>118.8</v>
      </c>
      <c r="N138" s="3">
        <f t="shared" si="25"/>
        <v>86.399999999999991</v>
      </c>
      <c r="O138" s="4">
        <f t="shared" si="26"/>
        <v>118.80000000000001</v>
      </c>
      <c r="P138" s="26">
        <v>3</v>
      </c>
      <c r="Q138" s="26">
        <v>3</v>
      </c>
      <c r="AF138" s="3"/>
      <c r="AG138" s="3">
        <v>0.2</v>
      </c>
    </row>
    <row r="139" spans="1:33" ht="15.75">
      <c r="A139" s="30"/>
      <c r="B139" t="s">
        <v>176</v>
      </c>
      <c r="C139" t="s">
        <v>107</v>
      </c>
      <c r="E139">
        <v>43</v>
      </c>
      <c r="F139" s="32">
        <v>349</v>
      </c>
      <c r="G139" s="3">
        <f t="shared" si="21"/>
        <v>6.6098484848484851E-2</v>
      </c>
      <c r="H139">
        <v>24</v>
      </c>
      <c r="I139" s="3">
        <f t="shared" si="22"/>
        <v>930.66666666666663</v>
      </c>
      <c r="J139" s="3">
        <f t="shared" si="23"/>
        <v>93.066666666666663</v>
      </c>
      <c r="L139" s="4">
        <f t="shared" si="24"/>
        <v>76.78</v>
      </c>
      <c r="N139" s="3">
        <f t="shared" si="25"/>
        <v>55.839999999999996</v>
      </c>
      <c r="O139" s="4">
        <f t="shared" si="26"/>
        <v>76.78</v>
      </c>
      <c r="P139" s="26">
        <v>2</v>
      </c>
      <c r="Q139" s="26">
        <v>2</v>
      </c>
      <c r="R139">
        <v>1</v>
      </c>
      <c r="S139">
        <v>1</v>
      </c>
      <c r="AF139" s="3"/>
      <c r="AG139" s="3">
        <v>0.13</v>
      </c>
    </row>
    <row r="140" spans="1:33" ht="15.75">
      <c r="A140" s="30"/>
      <c r="B140" t="s">
        <v>107</v>
      </c>
      <c r="C140" t="s">
        <v>166</v>
      </c>
      <c r="E140">
        <v>44</v>
      </c>
      <c r="F140" s="32">
        <v>766</v>
      </c>
      <c r="G140" s="3">
        <f t="shared" si="21"/>
        <v>0.14507575757575758</v>
      </c>
      <c r="H140">
        <v>24</v>
      </c>
      <c r="I140" s="3">
        <f t="shared" si="22"/>
        <v>2042.6666666666667</v>
      </c>
      <c r="J140" s="3">
        <f t="shared" si="23"/>
        <v>204.26666666666668</v>
      </c>
      <c r="L140" s="4">
        <f t="shared" si="24"/>
        <v>168.52</v>
      </c>
      <c r="N140" s="3">
        <f t="shared" si="25"/>
        <v>122.56</v>
      </c>
      <c r="O140" s="4">
        <f t="shared" si="26"/>
        <v>168.52</v>
      </c>
      <c r="P140" s="26">
        <v>6</v>
      </c>
      <c r="Q140" s="26">
        <v>6</v>
      </c>
      <c r="R140">
        <v>1</v>
      </c>
      <c r="S140">
        <v>1</v>
      </c>
      <c r="AF140" s="3"/>
      <c r="AG140" s="3">
        <v>0.28999999999999998</v>
      </c>
    </row>
    <row r="141" spans="1:33" ht="15.75">
      <c r="A141" s="30"/>
      <c r="B141" t="s">
        <v>167</v>
      </c>
      <c r="C141" t="s">
        <v>108</v>
      </c>
      <c r="E141">
        <v>58</v>
      </c>
      <c r="F141" s="32">
        <v>1712</v>
      </c>
      <c r="G141" s="3">
        <f t="shared" si="21"/>
        <v>0.32424242424242422</v>
      </c>
      <c r="H141">
        <v>24</v>
      </c>
      <c r="I141" s="3">
        <f t="shared" si="22"/>
        <v>4565.333333333333</v>
      </c>
      <c r="J141" s="3">
        <f t="shared" si="23"/>
        <v>456.5333333333333</v>
      </c>
      <c r="L141" s="4">
        <f t="shared" si="24"/>
        <v>376.64</v>
      </c>
      <c r="N141" s="3">
        <f t="shared" si="25"/>
        <v>273.91999999999996</v>
      </c>
      <c r="O141" s="4">
        <f t="shared" si="26"/>
        <v>376.64</v>
      </c>
      <c r="P141" s="26">
        <v>5</v>
      </c>
      <c r="Q141" s="26">
        <v>5</v>
      </c>
      <c r="R141">
        <v>1</v>
      </c>
      <c r="S141">
        <v>1</v>
      </c>
      <c r="AF141" s="3"/>
      <c r="AG141" s="3">
        <v>0.65</v>
      </c>
    </row>
    <row r="142" spans="1:33" ht="15.75">
      <c r="A142" s="30"/>
      <c r="B142" t="s">
        <v>108</v>
      </c>
      <c r="C142" t="s">
        <v>168</v>
      </c>
      <c r="E142">
        <v>46</v>
      </c>
      <c r="F142" s="32">
        <v>1269</v>
      </c>
      <c r="G142" s="3">
        <f t="shared" si="21"/>
        <v>0.24034090909090908</v>
      </c>
      <c r="H142">
        <v>24</v>
      </c>
      <c r="I142" s="3">
        <f t="shared" si="22"/>
        <v>3384</v>
      </c>
      <c r="J142" s="3">
        <f t="shared" si="23"/>
        <v>338.40000000000003</v>
      </c>
      <c r="L142" s="4">
        <f t="shared" si="24"/>
        <v>279.18</v>
      </c>
      <c r="N142" s="3">
        <f t="shared" si="25"/>
        <v>203.04</v>
      </c>
      <c r="O142" s="4">
        <f t="shared" si="26"/>
        <v>279.18</v>
      </c>
      <c r="P142" s="26">
        <v>4</v>
      </c>
      <c r="Q142" s="26">
        <v>4</v>
      </c>
      <c r="R142">
        <v>2</v>
      </c>
      <c r="S142">
        <v>2</v>
      </c>
      <c r="AB142">
        <v>24</v>
      </c>
      <c r="AF142" s="3"/>
      <c r="AG142" s="3">
        <v>0.31</v>
      </c>
    </row>
    <row r="143" spans="1:33" ht="15.75">
      <c r="A143" s="30" t="s">
        <v>107</v>
      </c>
      <c r="B143" t="s">
        <v>106</v>
      </c>
      <c r="C143" t="s">
        <v>169</v>
      </c>
      <c r="E143">
        <v>48</v>
      </c>
      <c r="F143" s="32">
        <v>540</v>
      </c>
      <c r="G143" s="3">
        <f t="shared" si="21"/>
        <v>0.10227272727272728</v>
      </c>
      <c r="H143">
        <v>24</v>
      </c>
      <c r="I143" s="3">
        <f t="shared" si="22"/>
        <v>1440</v>
      </c>
      <c r="J143" s="3">
        <f t="shared" si="23"/>
        <v>144</v>
      </c>
      <c r="L143" s="4">
        <f t="shared" si="24"/>
        <v>118.8</v>
      </c>
      <c r="N143" s="3">
        <f t="shared" si="25"/>
        <v>86.399999999999991</v>
      </c>
      <c r="O143" s="4">
        <f t="shared" si="26"/>
        <v>118.80000000000001</v>
      </c>
      <c r="P143" s="26">
        <v>6</v>
      </c>
      <c r="Q143" s="26">
        <v>6</v>
      </c>
      <c r="AB143">
        <v>12</v>
      </c>
      <c r="AF143" s="3"/>
      <c r="AG143" s="3">
        <v>0.2</v>
      </c>
    </row>
    <row r="144" spans="1:33" ht="15.75">
      <c r="A144" s="30"/>
      <c r="B144" t="s">
        <v>169</v>
      </c>
      <c r="C144" t="s">
        <v>161</v>
      </c>
      <c r="E144">
        <v>46</v>
      </c>
      <c r="F144" s="32">
        <v>424</v>
      </c>
      <c r="G144" s="3">
        <f t="shared" si="21"/>
        <v>8.0303030303030307E-2</v>
      </c>
      <c r="H144">
        <v>24</v>
      </c>
      <c r="I144" s="3">
        <f t="shared" si="22"/>
        <v>1130.6666666666667</v>
      </c>
      <c r="J144" s="3">
        <f t="shared" si="23"/>
        <v>113.06666666666668</v>
      </c>
      <c r="L144" s="4">
        <f t="shared" si="24"/>
        <v>93.28</v>
      </c>
      <c r="N144" s="3">
        <f t="shared" si="25"/>
        <v>67.84</v>
      </c>
      <c r="O144" s="4">
        <f t="shared" si="26"/>
        <v>93.280000000000015</v>
      </c>
      <c r="P144" s="26">
        <v>3</v>
      </c>
      <c r="Q144" s="26">
        <v>3</v>
      </c>
      <c r="AF144" s="3"/>
      <c r="AG144" s="3"/>
    </row>
    <row r="145" spans="1:33" ht="15.75">
      <c r="A145" s="30" t="s">
        <v>108</v>
      </c>
      <c r="B145" s="30" t="s">
        <v>106</v>
      </c>
      <c r="C145" s="30" t="s">
        <v>109</v>
      </c>
      <c r="E145" s="30">
        <v>31</v>
      </c>
      <c r="F145" s="34">
        <v>340</v>
      </c>
      <c r="G145" s="3">
        <f t="shared" si="21"/>
        <v>6.4393939393939392E-2</v>
      </c>
      <c r="H145">
        <v>24</v>
      </c>
      <c r="I145" s="3">
        <f t="shared" si="22"/>
        <v>906.66666666666663</v>
      </c>
      <c r="J145" s="3">
        <f t="shared" si="23"/>
        <v>90.666666666666671</v>
      </c>
      <c r="L145" s="4">
        <f t="shared" si="24"/>
        <v>74.8</v>
      </c>
      <c r="N145" s="3">
        <f t="shared" si="25"/>
        <v>54.4</v>
      </c>
      <c r="O145" s="4">
        <f t="shared" si="26"/>
        <v>74.8</v>
      </c>
      <c r="P145" s="26"/>
      <c r="Q145" s="26"/>
      <c r="AB145">
        <v>24</v>
      </c>
      <c r="AF145" s="3"/>
      <c r="AG145" s="3">
        <v>0.13</v>
      </c>
    </row>
    <row r="146" spans="1:33" ht="15.75">
      <c r="A146" s="31"/>
      <c r="B146" s="30" t="s">
        <v>170</v>
      </c>
      <c r="C146" s="30" t="s">
        <v>109</v>
      </c>
      <c r="E146" s="30">
        <v>36</v>
      </c>
      <c r="F146" s="34">
        <v>827</v>
      </c>
      <c r="G146" s="3">
        <f t="shared" si="21"/>
        <v>0.15662878787878787</v>
      </c>
      <c r="H146">
        <v>24</v>
      </c>
      <c r="I146" s="3">
        <f t="shared" si="22"/>
        <v>2205.3333333333335</v>
      </c>
      <c r="J146" s="3">
        <f t="shared" si="23"/>
        <v>220.53333333333336</v>
      </c>
      <c r="L146" s="4">
        <f t="shared" si="24"/>
        <v>181.94</v>
      </c>
      <c r="N146" s="3">
        <f t="shared" si="25"/>
        <v>132.32</v>
      </c>
      <c r="O146" s="4">
        <f t="shared" si="26"/>
        <v>181.94000000000003</v>
      </c>
      <c r="P146" s="26"/>
      <c r="Q146" s="26"/>
      <c r="AB146">
        <v>12</v>
      </c>
      <c r="AF146" s="3"/>
      <c r="AG146" s="3"/>
    </row>
    <row r="147" spans="1:33" ht="15.75">
      <c r="A147" s="29"/>
      <c r="B147" s="29"/>
      <c r="C147" s="29"/>
      <c r="D147" s="29"/>
      <c r="E147" s="29"/>
      <c r="F147" s="29"/>
      <c r="G147" s="29"/>
      <c r="H147" s="29"/>
      <c r="I147" s="36"/>
      <c r="J147" s="36"/>
      <c r="K147" s="29"/>
      <c r="L147" s="37"/>
      <c r="M147" s="29"/>
      <c r="N147" s="36"/>
      <c r="O147" s="37"/>
      <c r="P147" s="38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36"/>
      <c r="AG147" s="41"/>
    </row>
    <row r="148" spans="1:33" ht="15.75">
      <c r="G148" s="16">
        <f>SUM(G4:G146)</f>
        <v>16.337121212121211</v>
      </c>
      <c r="H148" s="17"/>
      <c r="I148" s="3">
        <f>SUM(I4:I146)</f>
        <v>223796.44444444455</v>
      </c>
      <c r="J148" s="16">
        <f>SUM(J4:J146)</f>
        <v>22379.644444444435</v>
      </c>
      <c r="K148" s="17"/>
      <c r="L148" s="4">
        <f>SUM(L4:L146)</f>
        <v>18463.206666666658</v>
      </c>
      <c r="M148" s="17"/>
      <c r="N148" s="3">
        <f t="shared" ref="N148:V148" si="27">SUM(N4:N146)</f>
        <v>13427.786666666672</v>
      </c>
      <c r="O148" s="4">
        <f t="shared" si="27"/>
        <v>18463.206666666658</v>
      </c>
      <c r="P148" s="27">
        <f t="shared" si="27"/>
        <v>322</v>
      </c>
      <c r="Q148" s="17">
        <f t="shared" si="27"/>
        <v>322</v>
      </c>
      <c r="R148" s="17">
        <f t="shared" si="27"/>
        <v>130</v>
      </c>
      <c r="S148" s="17">
        <f t="shared" si="27"/>
        <v>130</v>
      </c>
      <c r="T148" s="47">
        <f t="shared" si="27"/>
        <v>51611</v>
      </c>
      <c r="U148" s="17">
        <f t="shared" si="27"/>
        <v>3</v>
      </c>
      <c r="V148" s="17">
        <f t="shared" si="27"/>
        <v>3</v>
      </c>
      <c r="W148" s="17">
        <f>SUM(W4:W147)</f>
        <v>0</v>
      </c>
      <c r="X148" s="17">
        <f t="shared" ref="X148:AD148" si="28">SUM(X4:X146)</f>
        <v>1</v>
      </c>
      <c r="Y148" s="17">
        <f t="shared" si="28"/>
        <v>1</v>
      </c>
      <c r="Z148" s="17">
        <f t="shared" si="28"/>
        <v>3</v>
      </c>
      <c r="AA148" s="17">
        <f t="shared" si="28"/>
        <v>121</v>
      </c>
      <c r="AB148" s="29">
        <f t="shared" si="28"/>
        <v>1017</v>
      </c>
      <c r="AC148" s="17">
        <f t="shared" si="28"/>
        <v>0</v>
      </c>
      <c r="AD148" s="17">
        <f t="shared" si="28"/>
        <v>0</v>
      </c>
      <c r="AE148" s="17"/>
      <c r="AF148" s="16">
        <f>SUM(AF4:AF146)</f>
        <v>1.3000000000000003</v>
      </c>
      <c r="AG148" s="18">
        <f>SUM(AG4:AG146)</f>
        <v>6.1500000000000012</v>
      </c>
    </row>
    <row r="149" spans="1:33" ht="15.75">
      <c r="G149" s="48"/>
      <c r="H149" s="30"/>
      <c r="I149" s="48"/>
      <c r="J149" s="48"/>
      <c r="K149" s="30"/>
      <c r="L149" s="49"/>
      <c r="M149" s="30"/>
      <c r="N149" s="48"/>
      <c r="O149" s="49"/>
      <c r="P149" s="50"/>
      <c r="Q149" s="30"/>
      <c r="R149" s="30"/>
      <c r="S149" s="30"/>
      <c r="T149" s="51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48"/>
      <c r="AG149" s="52"/>
    </row>
    <row r="150" spans="1:33" ht="15.75">
      <c r="A150" s="45" t="s">
        <v>197</v>
      </c>
      <c r="B150" s="45" t="s">
        <v>198</v>
      </c>
      <c r="C150" s="45" t="s">
        <v>199</v>
      </c>
      <c r="D150" s="45" t="s">
        <v>200</v>
      </c>
      <c r="E150" s="45" t="s">
        <v>201</v>
      </c>
      <c r="G150" s="48"/>
      <c r="H150" s="30"/>
      <c r="I150" s="48"/>
      <c r="J150" s="48"/>
      <c r="K150" s="30"/>
      <c r="L150" s="49"/>
      <c r="M150" s="30"/>
      <c r="N150" s="48"/>
      <c r="O150" s="49"/>
      <c r="P150" s="50"/>
      <c r="Q150" s="30"/>
      <c r="R150" s="30"/>
      <c r="S150" s="30"/>
      <c r="T150" s="51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48"/>
      <c r="AG150" s="52"/>
    </row>
    <row r="151" spans="1:33" ht="24.95" customHeight="1">
      <c r="A151" s="6" t="s">
        <v>25</v>
      </c>
      <c r="B151" s="7" t="s">
        <v>26</v>
      </c>
      <c r="C151" s="8">
        <v>18463.2</v>
      </c>
      <c r="D151" s="8"/>
      <c r="E151" s="2"/>
      <c r="P151" s="25"/>
      <c r="AG151" s="15"/>
    </row>
    <row r="152" spans="1:33" ht="24.95" customHeight="1">
      <c r="A152" s="6" t="s">
        <v>27</v>
      </c>
      <c r="B152" s="7" t="s">
        <v>28</v>
      </c>
      <c r="C152" s="42">
        <v>13427.79</v>
      </c>
      <c r="D152" s="6"/>
      <c r="E152" s="2"/>
      <c r="P152" s="25"/>
      <c r="AG152" s="15"/>
    </row>
    <row r="153" spans="1:33" ht="24.95" customHeight="1">
      <c r="A153" s="6" t="s">
        <v>29</v>
      </c>
      <c r="B153" s="7" t="s">
        <v>30</v>
      </c>
      <c r="C153" s="42">
        <v>22379.64</v>
      </c>
      <c r="D153" s="6"/>
      <c r="E153" s="2"/>
      <c r="P153" s="25"/>
      <c r="AG153" s="15"/>
    </row>
    <row r="154" spans="1:33" ht="24.95" customHeight="1">
      <c r="A154" s="6" t="s">
        <v>31</v>
      </c>
      <c r="B154" s="9" t="s">
        <v>26</v>
      </c>
      <c r="C154" s="8">
        <v>18463.2</v>
      </c>
      <c r="D154" s="8"/>
      <c r="E154" s="2"/>
      <c r="P154" s="25"/>
      <c r="AG154" s="15"/>
    </row>
    <row r="155" spans="1:33" ht="24.95" customHeight="1">
      <c r="A155" s="6" t="s">
        <v>32</v>
      </c>
      <c r="B155" s="9" t="s">
        <v>26</v>
      </c>
      <c r="C155" s="2">
        <v>0</v>
      </c>
      <c r="D155" s="2"/>
      <c r="E155" s="2"/>
      <c r="P155" s="25"/>
      <c r="AG155" s="15"/>
    </row>
    <row r="156" spans="1:33" ht="41.25" customHeight="1">
      <c r="A156" s="10" t="s">
        <v>194</v>
      </c>
      <c r="B156" s="7" t="s">
        <v>33</v>
      </c>
      <c r="C156" s="6">
        <v>648</v>
      </c>
      <c r="D156" s="6"/>
      <c r="E156" s="2"/>
      <c r="P156" s="25"/>
      <c r="AG156" s="15"/>
    </row>
    <row r="157" spans="1:33" ht="27.75" customHeight="1">
      <c r="A157" s="10" t="s">
        <v>190</v>
      </c>
      <c r="B157" s="7" t="s">
        <v>33</v>
      </c>
      <c r="C157" s="6">
        <v>259</v>
      </c>
      <c r="D157" s="6"/>
      <c r="E157" s="2"/>
      <c r="P157" s="25"/>
      <c r="AG157" s="15"/>
    </row>
    <row r="158" spans="1:33" ht="24.95" customHeight="1">
      <c r="A158" s="6" t="s">
        <v>189</v>
      </c>
      <c r="B158" s="7" t="s">
        <v>33</v>
      </c>
      <c r="C158" s="6">
        <v>322</v>
      </c>
      <c r="D158" s="6"/>
      <c r="E158" s="2"/>
      <c r="P158" s="25"/>
      <c r="AG158" s="15"/>
    </row>
    <row r="159" spans="1:33" ht="24.95" customHeight="1">
      <c r="A159" s="6" t="s">
        <v>195</v>
      </c>
      <c r="B159" s="7" t="s">
        <v>33</v>
      </c>
      <c r="C159" s="6">
        <v>322</v>
      </c>
      <c r="D159" s="6"/>
      <c r="E159" s="2"/>
      <c r="P159" s="25"/>
      <c r="AG159" s="15"/>
    </row>
    <row r="160" spans="1:33" ht="24.95" customHeight="1">
      <c r="A160" s="6" t="s">
        <v>188</v>
      </c>
      <c r="B160" s="9" t="s">
        <v>33</v>
      </c>
      <c r="C160" s="6">
        <v>130</v>
      </c>
      <c r="D160" s="6"/>
      <c r="E160" s="2"/>
      <c r="P160" s="25"/>
      <c r="AG160" s="15"/>
    </row>
    <row r="161" spans="1:33" ht="24.95" customHeight="1">
      <c r="A161" s="6" t="s">
        <v>196</v>
      </c>
      <c r="B161" s="9" t="s">
        <v>33</v>
      </c>
      <c r="C161" s="6">
        <v>130</v>
      </c>
      <c r="D161" s="6"/>
      <c r="E161" s="2"/>
      <c r="P161" s="25"/>
      <c r="AG161" s="15"/>
    </row>
    <row r="162" spans="1:33" ht="24.95" customHeight="1">
      <c r="A162" s="6" t="s">
        <v>34</v>
      </c>
      <c r="B162" s="9" t="s">
        <v>33</v>
      </c>
      <c r="C162" s="6">
        <v>3</v>
      </c>
      <c r="D162" s="6"/>
      <c r="E162" s="2"/>
      <c r="P162" s="25"/>
      <c r="AG162" s="15"/>
    </row>
    <row r="163" spans="1:33" ht="46.5" customHeight="1">
      <c r="A163" s="11" t="s">
        <v>35</v>
      </c>
      <c r="B163" s="9" t="s">
        <v>36</v>
      </c>
      <c r="C163" s="44">
        <v>51611</v>
      </c>
      <c r="D163" s="6"/>
      <c r="E163" s="2"/>
      <c r="P163" s="25"/>
      <c r="AG163" s="15"/>
    </row>
    <row r="164" spans="1:33" ht="24.95" customHeight="1">
      <c r="A164" s="6" t="s">
        <v>37</v>
      </c>
      <c r="B164" s="9" t="s">
        <v>33</v>
      </c>
      <c r="C164" s="6">
        <v>3</v>
      </c>
      <c r="D164" s="6"/>
      <c r="E164" s="6"/>
      <c r="P164" s="25"/>
      <c r="AG164" s="15"/>
    </row>
    <row r="165" spans="1:33" ht="24.95" customHeight="1">
      <c r="A165" s="6" t="s">
        <v>38</v>
      </c>
      <c r="B165" s="9" t="s">
        <v>33</v>
      </c>
      <c r="C165" s="6">
        <v>0</v>
      </c>
      <c r="D165" s="6"/>
      <c r="E165" s="6"/>
      <c r="P165" s="25"/>
      <c r="AG165" s="15"/>
    </row>
    <row r="166" spans="1:33" ht="24.95" customHeight="1">
      <c r="A166" s="6" t="s">
        <v>182</v>
      </c>
      <c r="B166" s="9" t="s">
        <v>33</v>
      </c>
      <c r="C166" s="6">
        <v>1</v>
      </c>
      <c r="D166" s="6"/>
      <c r="E166" s="2"/>
      <c r="P166" s="25"/>
      <c r="AG166" s="15"/>
    </row>
    <row r="167" spans="1:33" ht="24.95" customHeight="1">
      <c r="A167" s="6" t="s">
        <v>184</v>
      </c>
      <c r="B167" s="9" t="s">
        <v>33</v>
      </c>
      <c r="C167" s="6">
        <v>1</v>
      </c>
      <c r="D167" s="6"/>
      <c r="E167" s="2"/>
      <c r="P167" s="25"/>
      <c r="AG167" s="15"/>
    </row>
    <row r="168" spans="1:33" ht="24.95" customHeight="1">
      <c r="A168" s="6" t="s">
        <v>39</v>
      </c>
      <c r="B168" s="9" t="s">
        <v>36</v>
      </c>
      <c r="C168" s="6">
        <v>121</v>
      </c>
      <c r="D168" s="6"/>
      <c r="E168" s="2"/>
      <c r="P168" s="25"/>
      <c r="AG168" s="15"/>
    </row>
    <row r="169" spans="1:33" ht="24.95" customHeight="1">
      <c r="A169" s="6" t="s">
        <v>40</v>
      </c>
      <c r="B169" s="9" t="s">
        <v>36</v>
      </c>
      <c r="C169" s="54">
        <v>1017</v>
      </c>
      <c r="D169" s="6"/>
      <c r="E169" s="2"/>
      <c r="P169" s="25"/>
      <c r="AG169" s="15"/>
    </row>
    <row r="170" spans="1:33" ht="24.95" customHeight="1">
      <c r="A170" s="6" t="s">
        <v>41</v>
      </c>
      <c r="B170" s="9" t="s">
        <v>33</v>
      </c>
      <c r="C170" s="6">
        <v>0</v>
      </c>
      <c r="D170" s="6"/>
      <c r="E170" s="2"/>
      <c r="P170" s="25"/>
      <c r="AG170" s="15"/>
    </row>
    <row r="171" spans="1:33" ht="24.95" customHeight="1">
      <c r="A171" s="6" t="s">
        <v>179</v>
      </c>
      <c r="B171" s="9" t="s">
        <v>36</v>
      </c>
      <c r="C171" s="44">
        <v>0</v>
      </c>
      <c r="D171" s="6"/>
      <c r="E171" s="2"/>
      <c r="P171" s="25"/>
      <c r="AG171" s="15"/>
    </row>
    <row r="172" spans="1:33" ht="24.95" customHeight="1">
      <c r="A172" s="6" t="s">
        <v>178</v>
      </c>
      <c r="B172" s="9" t="s">
        <v>186</v>
      </c>
      <c r="C172" s="6">
        <v>3</v>
      </c>
      <c r="D172" s="6"/>
      <c r="E172" s="6"/>
      <c r="P172" s="25"/>
      <c r="AG172" s="15"/>
    </row>
    <row r="173" spans="1:33" ht="24.95" customHeight="1">
      <c r="A173" s="6" t="s">
        <v>42</v>
      </c>
      <c r="B173" s="9" t="s">
        <v>180</v>
      </c>
      <c r="C173" s="6">
        <v>1.3</v>
      </c>
      <c r="D173" s="6"/>
      <c r="E173" s="2"/>
      <c r="P173" s="25"/>
      <c r="AG173" s="15"/>
    </row>
    <row r="174" spans="1:33" ht="24.95" customHeight="1">
      <c r="A174" s="6" t="s">
        <v>43</v>
      </c>
      <c r="B174" s="9" t="s">
        <v>180</v>
      </c>
      <c r="C174" s="6">
        <v>6.15</v>
      </c>
      <c r="D174" s="6"/>
      <c r="E174" s="2"/>
      <c r="P174" s="25"/>
      <c r="AG174" s="15"/>
    </row>
    <row r="175" spans="1:33" ht="15.75">
      <c r="D175" s="2"/>
      <c r="E175" s="2"/>
      <c r="P175" s="25"/>
      <c r="AG175" s="15"/>
    </row>
    <row r="176" spans="1:33" ht="15.75">
      <c r="D176" s="2" t="s">
        <v>202</v>
      </c>
      <c r="E176" s="2"/>
      <c r="P176" s="25"/>
      <c r="AG176" s="15"/>
    </row>
    <row r="177" spans="1:33" ht="15.75">
      <c r="P177" s="25"/>
      <c r="AG177" s="15"/>
    </row>
    <row r="178" spans="1:33" ht="15.75">
      <c r="A178" s="12" t="s">
        <v>0</v>
      </c>
      <c r="B178" s="12" t="s">
        <v>22</v>
      </c>
      <c r="C178" s="12" t="s">
        <v>23</v>
      </c>
      <c r="D178" s="12" t="s">
        <v>1</v>
      </c>
      <c r="P178" s="25"/>
      <c r="AG178" s="15"/>
    </row>
    <row r="179" spans="1:33" ht="15.75">
      <c r="A179" s="30" t="s">
        <v>45</v>
      </c>
      <c r="B179" t="s">
        <v>110</v>
      </c>
      <c r="C179" t="s">
        <v>111</v>
      </c>
      <c r="D179" s="3">
        <v>0.30208333333333331</v>
      </c>
      <c r="P179" s="25"/>
      <c r="AG179" s="15"/>
    </row>
    <row r="180" spans="1:33" ht="15.75">
      <c r="A180" s="29"/>
      <c r="B180" s="29"/>
      <c r="C180" s="29"/>
      <c r="D180" s="36"/>
      <c r="P180" s="25"/>
      <c r="AG180" s="15"/>
    </row>
    <row r="181" spans="1:33" ht="15.75">
      <c r="A181" s="30" t="s">
        <v>47</v>
      </c>
      <c r="B181" t="s">
        <v>46</v>
      </c>
      <c r="C181" t="s">
        <v>56</v>
      </c>
      <c r="D181" s="3">
        <v>0.16969696969696971</v>
      </c>
      <c r="P181" s="25"/>
      <c r="AG181" s="15"/>
    </row>
    <row r="182" spans="1:33" ht="15.75">
      <c r="A182" s="30"/>
      <c r="B182" t="s">
        <v>56</v>
      </c>
      <c r="C182" t="s">
        <v>112</v>
      </c>
      <c r="D182" s="3">
        <v>6.1742424242424244E-2</v>
      </c>
      <c r="P182" s="25"/>
      <c r="AG182" s="15"/>
    </row>
    <row r="183" spans="1:33" ht="15.75">
      <c r="A183" s="30"/>
      <c r="B183" t="s">
        <v>112</v>
      </c>
      <c r="C183" t="s">
        <v>53</v>
      </c>
      <c r="D183" s="3">
        <v>6.0984848484848482E-2</v>
      </c>
      <c r="P183" s="25"/>
      <c r="AG183" s="15"/>
    </row>
    <row r="184" spans="1:33" ht="15.75">
      <c r="A184" s="30"/>
      <c r="B184" t="s">
        <v>53</v>
      </c>
      <c r="C184" t="s">
        <v>55</v>
      </c>
      <c r="D184" s="3">
        <v>9.8674242424242428E-2</v>
      </c>
      <c r="P184" s="25"/>
      <c r="AG184" s="15"/>
    </row>
    <row r="185" spans="1:33" ht="15.75">
      <c r="A185" s="30"/>
      <c r="B185" t="s">
        <v>55</v>
      </c>
      <c r="C185" t="s">
        <v>54</v>
      </c>
      <c r="D185" s="3">
        <v>0.13068181818181818</v>
      </c>
      <c r="P185" s="25"/>
      <c r="AG185" s="15"/>
    </row>
    <row r="186" spans="1:33" ht="15.75">
      <c r="A186" s="30"/>
      <c r="B186" t="s">
        <v>54</v>
      </c>
      <c r="C186" t="s">
        <v>53</v>
      </c>
      <c r="D186" s="3">
        <v>8.049242424242424E-2</v>
      </c>
      <c r="P186" s="25"/>
      <c r="AG186" s="15"/>
    </row>
    <row r="187" spans="1:33" ht="15.75">
      <c r="A187" s="30"/>
      <c r="B187" t="s">
        <v>48</v>
      </c>
      <c r="C187" t="s">
        <v>173</v>
      </c>
      <c r="D187" s="3">
        <v>0.23958333333333334</v>
      </c>
      <c r="P187" s="25"/>
      <c r="AG187" s="15"/>
    </row>
    <row r="188" spans="1:33" ht="15.75">
      <c r="A188" s="30"/>
      <c r="B188" t="s">
        <v>173</v>
      </c>
      <c r="C188" t="s">
        <v>173</v>
      </c>
      <c r="D188" s="3">
        <v>0.15984848484848485</v>
      </c>
      <c r="P188" s="25"/>
      <c r="AG188" s="15"/>
    </row>
    <row r="189" spans="1:33" ht="15.75">
      <c r="A189" s="30" t="s">
        <v>48</v>
      </c>
      <c r="B189" t="s">
        <v>47</v>
      </c>
      <c r="C189" t="s">
        <v>49</v>
      </c>
      <c r="D189" s="3">
        <v>0.13484848484848486</v>
      </c>
      <c r="P189" s="25"/>
      <c r="AG189" s="15"/>
    </row>
    <row r="190" spans="1:33" ht="15.75">
      <c r="A190" s="30" t="s">
        <v>50</v>
      </c>
      <c r="B190" t="s">
        <v>47</v>
      </c>
      <c r="C190" t="s">
        <v>51</v>
      </c>
      <c r="D190" s="3">
        <v>0.18068181818181819</v>
      </c>
      <c r="P190" s="25"/>
      <c r="AG190" s="15"/>
    </row>
    <row r="191" spans="1:33" ht="15.75">
      <c r="A191" s="30"/>
      <c r="B191" t="s">
        <v>51</v>
      </c>
      <c r="C191" t="s">
        <v>52</v>
      </c>
      <c r="D191" s="3">
        <v>5.4545454545454543E-2</v>
      </c>
      <c r="P191" s="25"/>
      <c r="AG191" s="15"/>
    </row>
    <row r="192" spans="1:33" ht="15.75">
      <c r="A192" s="30"/>
      <c r="B192" t="s">
        <v>52</v>
      </c>
      <c r="C192" t="s">
        <v>44</v>
      </c>
      <c r="D192" s="3">
        <v>5.8522727272727275E-2</v>
      </c>
      <c r="P192" s="25"/>
      <c r="AG192" s="15"/>
    </row>
    <row r="193" spans="1:33" ht="15.75">
      <c r="A193" s="30" t="s">
        <v>51</v>
      </c>
      <c r="B193" t="s">
        <v>50</v>
      </c>
      <c r="C193" t="s">
        <v>44</v>
      </c>
      <c r="D193" s="3">
        <v>5.6628787878787876E-2</v>
      </c>
      <c r="P193" s="25"/>
      <c r="AG193" s="15"/>
    </row>
    <row r="194" spans="1:33">
      <c r="A194" s="30" t="s">
        <v>52</v>
      </c>
      <c r="B194" t="s">
        <v>50</v>
      </c>
      <c r="C194" t="s">
        <v>44</v>
      </c>
      <c r="D194" s="3">
        <v>4.9810606060606062E-2</v>
      </c>
      <c r="AG194" s="15"/>
    </row>
    <row r="195" spans="1:33">
      <c r="A195" s="30" t="s">
        <v>53</v>
      </c>
      <c r="B195" t="s">
        <v>47</v>
      </c>
      <c r="C195" t="s">
        <v>54</v>
      </c>
      <c r="D195" s="3">
        <v>0.19602272727272727</v>
      </c>
      <c r="AG195" s="15"/>
    </row>
    <row r="196" spans="1:33">
      <c r="A196" s="30"/>
      <c r="B196" t="s">
        <v>54</v>
      </c>
      <c r="C196" t="s">
        <v>55</v>
      </c>
      <c r="D196" s="3">
        <v>0.11534090909090909</v>
      </c>
      <c r="AG196" s="15"/>
    </row>
    <row r="197" spans="1:33">
      <c r="A197" s="30"/>
      <c r="B197" t="s">
        <v>55</v>
      </c>
      <c r="C197" t="s">
        <v>47</v>
      </c>
      <c r="D197" s="3">
        <v>0.14223484848484849</v>
      </c>
      <c r="AG197" s="15"/>
    </row>
    <row r="198" spans="1:33">
      <c r="A198" s="30" t="s">
        <v>54</v>
      </c>
      <c r="B198" t="s">
        <v>47</v>
      </c>
      <c r="C198" t="s">
        <v>53</v>
      </c>
      <c r="D198" s="3">
        <v>0.14886363636363636</v>
      </c>
      <c r="AG198" s="15"/>
    </row>
    <row r="199" spans="1:33">
      <c r="A199" s="30"/>
      <c r="B199" t="s">
        <v>53</v>
      </c>
      <c r="C199" t="s">
        <v>44</v>
      </c>
      <c r="D199" s="3">
        <v>0.15265151515151515</v>
      </c>
      <c r="AG199" s="15"/>
    </row>
    <row r="200" spans="1:33">
      <c r="A200" s="30" t="s">
        <v>55</v>
      </c>
      <c r="B200" t="s">
        <v>47</v>
      </c>
      <c r="C200" t="s">
        <v>53</v>
      </c>
      <c r="D200" s="3">
        <v>0.14356060606060606</v>
      </c>
      <c r="AG200" s="15"/>
    </row>
    <row r="201" spans="1:33">
      <c r="A201" s="30" t="s">
        <v>56</v>
      </c>
      <c r="B201" t="s">
        <v>47</v>
      </c>
      <c r="C201" t="s">
        <v>57</v>
      </c>
      <c r="D201" s="3">
        <v>9.583333333333334E-2</v>
      </c>
      <c r="AG201" s="15"/>
    </row>
    <row r="202" spans="1:33">
      <c r="A202" s="30"/>
      <c r="B202" t="s">
        <v>57</v>
      </c>
      <c r="C202" t="s">
        <v>113</v>
      </c>
      <c r="D202" s="3">
        <v>3.9962121212121213E-2</v>
      </c>
      <c r="AG202" s="15"/>
    </row>
    <row r="203" spans="1:33">
      <c r="A203" s="30"/>
      <c r="B203" t="s">
        <v>113</v>
      </c>
      <c r="C203" t="s">
        <v>44</v>
      </c>
      <c r="D203" s="3">
        <v>0.11268939393939394</v>
      </c>
      <c r="AG203" s="15"/>
    </row>
    <row r="204" spans="1:33">
      <c r="A204" s="30" t="s">
        <v>57</v>
      </c>
      <c r="B204" t="s">
        <v>56</v>
      </c>
      <c r="C204" t="s">
        <v>44</v>
      </c>
      <c r="D204" s="3">
        <v>0.28238636363636366</v>
      </c>
      <c r="AG204" s="15"/>
    </row>
    <row r="205" spans="1:33">
      <c r="A205" s="29"/>
      <c r="B205" s="29"/>
      <c r="C205" s="29"/>
      <c r="D205" s="36"/>
      <c r="AG205" s="15"/>
    </row>
    <row r="206" spans="1:33">
      <c r="A206" s="30" t="s">
        <v>58</v>
      </c>
      <c r="B206" t="s">
        <v>59</v>
      </c>
      <c r="C206" t="s">
        <v>61</v>
      </c>
      <c r="D206" s="3">
        <v>0.12121212121212122</v>
      </c>
      <c r="AG206" s="15"/>
    </row>
    <row r="207" spans="1:33">
      <c r="A207" s="30"/>
      <c r="B207" t="s">
        <v>61</v>
      </c>
      <c r="C207" t="s">
        <v>59</v>
      </c>
      <c r="D207" s="3">
        <v>0.37613636363636366</v>
      </c>
      <c r="AG207" s="15"/>
    </row>
    <row r="208" spans="1:33">
      <c r="A208" s="30" t="s">
        <v>59</v>
      </c>
      <c r="B208" t="s">
        <v>58</v>
      </c>
      <c r="C208" t="s">
        <v>58</v>
      </c>
      <c r="D208" s="3">
        <v>0.2806818181818182</v>
      </c>
      <c r="AG208" s="15"/>
    </row>
    <row r="209" spans="1:33">
      <c r="A209" s="30" t="s">
        <v>60</v>
      </c>
      <c r="B209" t="s">
        <v>59</v>
      </c>
      <c r="C209" t="s">
        <v>59</v>
      </c>
      <c r="D209" s="3">
        <v>0.34223484848484848</v>
      </c>
      <c r="AG209" s="15"/>
    </row>
    <row r="210" spans="1:33">
      <c r="A210" s="30" t="s">
        <v>61</v>
      </c>
      <c r="B210" t="s">
        <v>58</v>
      </c>
      <c r="C210" t="s">
        <v>44</v>
      </c>
      <c r="D210" s="3">
        <v>5.7954545454545453E-2</v>
      </c>
      <c r="AG210" s="15"/>
    </row>
    <row r="211" spans="1:33">
      <c r="A211" s="29"/>
      <c r="B211" s="29"/>
      <c r="C211" s="29"/>
      <c r="D211" s="36"/>
      <c r="AG211" s="15"/>
    </row>
    <row r="212" spans="1:33">
      <c r="A212" s="30" t="s">
        <v>62</v>
      </c>
      <c r="B212" t="s">
        <v>114</v>
      </c>
      <c r="C212" t="s">
        <v>63</v>
      </c>
      <c r="D212" s="3">
        <v>0.1884469696969697</v>
      </c>
      <c r="AG212" s="15"/>
    </row>
    <row r="213" spans="1:33">
      <c r="A213" s="30"/>
      <c r="B213" t="s">
        <v>115</v>
      </c>
      <c r="C213" t="s">
        <v>64</v>
      </c>
      <c r="D213" s="3">
        <v>6.2689393939393934E-2</v>
      </c>
      <c r="AG213" s="15"/>
    </row>
    <row r="214" spans="1:33">
      <c r="A214" s="30"/>
      <c r="B214" t="s">
        <v>116</v>
      </c>
      <c r="C214" t="s">
        <v>65</v>
      </c>
      <c r="D214" s="3">
        <v>0.15662878787878787</v>
      </c>
      <c r="AG214" s="15"/>
    </row>
    <row r="215" spans="1:33">
      <c r="A215" s="30"/>
      <c r="B215" t="s">
        <v>65</v>
      </c>
      <c r="C215" t="s">
        <v>117</v>
      </c>
      <c r="D215" s="3">
        <v>0.10795454545454546</v>
      </c>
      <c r="AG215" s="15"/>
    </row>
    <row r="216" spans="1:33">
      <c r="A216" s="30"/>
      <c r="B216" t="s">
        <v>118</v>
      </c>
      <c r="C216" t="s">
        <v>66</v>
      </c>
      <c r="D216" s="3">
        <v>4.1098484848484849E-2</v>
      </c>
      <c r="AG216" s="15"/>
    </row>
    <row r="217" spans="1:33">
      <c r="A217" s="30"/>
      <c r="B217" t="s">
        <v>66</v>
      </c>
      <c r="C217" t="s">
        <v>119</v>
      </c>
      <c r="D217" s="3">
        <v>0.1952651515151515</v>
      </c>
      <c r="AG217" s="15"/>
    </row>
    <row r="218" spans="1:33">
      <c r="A218" s="30" t="s">
        <v>63</v>
      </c>
      <c r="B218" t="s">
        <v>62</v>
      </c>
      <c r="C218" t="s">
        <v>44</v>
      </c>
      <c r="D218" s="3">
        <v>6.4204545454545459E-2</v>
      </c>
      <c r="AG218" s="15"/>
    </row>
    <row r="219" spans="1:33">
      <c r="A219" s="30" t="s">
        <v>64</v>
      </c>
      <c r="B219" t="s">
        <v>120</v>
      </c>
      <c r="C219" t="s">
        <v>44</v>
      </c>
      <c r="D219" s="3">
        <v>0.12140151515151515</v>
      </c>
      <c r="AG219" s="15"/>
    </row>
    <row r="220" spans="1:33">
      <c r="A220" s="30" t="s">
        <v>65</v>
      </c>
      <c r="B220" t="s">
        <v>62</v>
      </c>
      <c r="C220" t="s">
        <v>44</v>
      </c>
      <c r="D220" s="3">
        <v>0.11155303030303031</v>
      </c>
      <c r="AG220" s="15"/>
    </row>
    <row r="221" spans="1:33">
      <c r="A221" s="30" t="s">
        <v>117</v>
      </c>
      <c r="B221" t="s">
        <v>62</v>
      </c>
      <c r="C221" t="s">
        <v>44</v>
      </c>
      <c r="D221" s="3">
        <v>9.8863636363636362E-2</v>
      </c>
      <c r="AG221" s="15"/>
    </row>
    <row r="222" spans="1:33">
      <c r="A222" s="30" t="s">
        <v>66</v>
      </c>
      <c r="B222" t="s">
        <v>62</v>
      </c>
      <c r="C222" t="s">
        <v>44</v>
      </c>
      <c r="D222" s="3">
        <v>7.8219696969696967E-2</v>
      </c>
      <c r="AG222" s="15"/>
    </row>
    <row r="223" spans="1:33" ht="15.75">
      <c r="A223" s="39"/>
      <c r="B223" s="39"/>
      <c r="C223" s="39"/>
      <c r="D223" s="36"/>
      <c r="AG223" s="15"/>
    </row>
    <row r="224" spans="1:33">
      <c r="A224" s="30" t="s">
        <v>174</v>
      </c>
      <c r="B224" t="s">
        <v>121</v>
      </c>
      <c r="C224" t="s">
        <v>74</v>
      </c>
      <c r="D224" s="3">
        <v>0.10378787878787879</v>
      </c>
      <c r="AG224" s="15"/>
    </row>
    <row r="225" spans="1:33">
      <c r="A225" s="30"/>
      <c r="B225" t="s">
        <v>74</v>
      </c>
      <c r="C225" t="s">
        <v>73</v>
      </c>
      <c r="D225" s="3">
        <v>9.6401515151515155E-2</v>
      </c>
      <c r="AG225" s="15"/>
    </row>
    <row r="226" spans="1:33">
      <c r="A226" s="30" t="s">
        <v>68</v>
      </c>
      <c r="B226" t="s">
        <v>73</v>
      </c>
      <c r="C226" t="s">
        <v>72</v>
      </c>
      <c r="D226" s="3">
        <v>8.8636363636363638E-2</v>
      </c>
      <c r="AG226" s="15"/>
    </row>
    <row r="227" spans="1:33">
      <c r="A227" s="30"/>
      <c r="B227" t="s">
        <v>72</v>
      </c>
      <c r="C227" t="s">
        <v>76</v>
      </c>
      <c r="D227" s="3">
        <v>9.0719696969696964E-2</v>
      </c>
      <c r="AG227" s="15"/>
    </row>
    <row r="228" spans="1:33">
      <c r="A228" s="30"/>
      <c r="B228" t="s">
        <v>76</v>
      </c>
      <c r="C228" t="s">
        <v>70</v>
      </c>
      <c r="D228" s="3">
        <v>0.1787878787878788</v>
      </c>
      <c r="AG228" s="15"/>
    </row>
    <row r="229" spans="1:33">
      <c r="A229" s="30"/>
      <c r="B229" t="s">
        <v>70</v>
      </c>
      <c r="C229" t="s">
        <v>69</v>
      </c>
      <c r="D229" s="3">
        <v>0.12954545454545455</v>
      </c>
      <c r="AG229" s="15"/>
    </row>
    <row r="230" spans="1:33">
      <c r="A230" s="30" t="s">
        <v>69</v>
      </c>
      <c r="B230" t="s">
        <v>122</v>
      </c>
      <c r="C230" t="s">
        <v>44</v>
      </c>
      <c r="D230" s="3">
        <v>3.9393939393939391E-2</v>
      </c>
      <c r="AG230" s="15"/>
    </row>
    <row r="231" spans="1:33">
      <c r="A231" s="30" t="s">
        <v>70</v>
      </c>
      <c r="B231" t="s">
        <v>122</v>
      </c>
      <c r="C231" t="s">
        <v>76</v>
      </c>
      <c r="D231" s="3">
        <v>0.17803030303030304</v>
      </c>
      <c r="AG231" s="15"/>
    </row>
    <row r="232" spans="1:33">
      <c r="A232" s="30" t="s">
        <v>71</v>
      </c>
      <c r="B232" t="s">
        <v>122</v>
      </c>
      <c r="C232" t="s">
        <v>44</v>
      </c>
      <c r="D232" s="3">
        <v>7.2916666666666671E-2</v>
      </c>
      <c r="AG232" s="15"/>
    </row>
    <row r="233" spans="1:33">
      <c r="A233" s="30" t="s">
        <v>72</v>
      </c>
      <c r="B233" t="s">
        <v>122</v>
      </c>
      <c r="C233" t="s">
        <v>44</v>
      </c>
      <c r="D233" s="3">
        <v>5.568181818181818E-2</v>
      </c>
      <c r="AG233" s="15"/>
    </row>
    <row r="234" spans="1:33">
      <c r="A234" s="30" t="s">
        <v>73</v>
      </c>
      <c r="B234" t="s">
        <v>67</v>
      </c>
      <c r="C234" t="s">
        <v>44</v>
      </c>
      <c r="D234" s="3">
        <v>5.0568181818181818E-2</v>
      </c>
      <c r="AG234" s="15"/>
    </row>
    <row r="235" spans="1:33">
      <c r="A235" s="30" t="s">
        <v>74</v>
      </c>
      <c r="B235" t="s">
        <v>67</v>
      </c>
      <c r="C235" t="s">
        <v>44</v>
      </c>
      <c r="D235" s="3">
        <v>0.11458333333333333</v>
      </c>
      <c r="AG235" s="15"/>
    </row>
    <row r="236" spans="1:33">
      <c r="A236" s="30" t="s">
        <v>75</v>
      </c>
      <c r="B236" t="s">
        <v>67</v>
      </c>
      <c r="C236" t="s">
        <v>123</v>
      </c>
      <c r="D236" s="3">
        <v>9.3939393939393934E-2</v>
      </c>
      <c r="AG236" s="15"/>
    </row>
    <row r="237" spans="1:33">
      <c r="A237" s="30" t="s">
        <v>76</v>
      </c>
      <c r="B237" t="s">
        <v>122</v>
      </c>
      <c r="C237" t="s">
        <v>70</v>
      </c>
      <c r="D237" s="3">
        <v>0.11325757575757575</v>
      </c>
      <c r="AG237" s="15"/>
    </row>
    <row r="238" spans="1:33" ht="15.75">
      <c r="A238" s="31"/>
      <c r="B238" s="28" t="s">
        <v>70</v>
      </c>
      <c r="C238" s="28" t="s">
        <v>124</v>
      </c>
      <c r="D238" s="3">
        <v>8.9015151515151519E-2</v>
      </c>
      <c r="AG238" s="15"/>
    </row>
    <row r="239" spans="1:33">
      <c r="A239" s="30" t="s">
        <v>77</v>
      </c>
      <c r="B239" t="s">
        <v>125</v>
      </c>
      <c r="C239" t="s">
        <v>126</v>
      </c>
      <c r="D239" s="3">
        <v>0.14242424242424243</v>
      </c>
      <c r="AG239" s="15"/>
    </row>
    <row r="240" spans="1:33">
      <c r="A240" s="30" t="s">
        <v>78</v>
      </c>
      <c r="B240" t="s">
        <v>125</v>
      </c>
      <c r="C240" t="s">
        <v>126</v>
      </c>
      <c r="D240" s="3">
        <v>8.049242424242424E-2</v>
      </c>
      <c r="AG240" s="15"/>
    </row>
    <row r="241" spans="1:33">
      <c r="A241" s="30"/>
      <c r="B241" t="s">
        <v>78</v>
      </c>
      <c r="C241" t="s">
        <v>79</v>
      </c>
      <c r="D241" s="3">
        <v>0.11837121212121213</v>
      </c>
      <c r="AG241" s="15"/>
    </row>
    <row r="242" spans="1:33">
      <c r="A242" s="30"/>
      <c r="B242" t="s">
        <v>79</v>
      </c>
      <c r="C242" t="s">
        <v>77</v>
      </c>
      <c r="D242" s="3">
        <v>0.45018939393939394</v>
      </c>
      <c r="AG242" s="15"/>
    </row>
    <row r="243" spans="1:33">
      <c r="A243" s="30"/>
      <c r="B243" t="s">
        <v>77</v>
      </c>
      <c r="C243" t="s">
        <v>126</v>
      </c>
      <c r="D243" s="3">
        <v>0.15075757575757576</v>
      </c>
      <c r="AG243" s="15"/>
    </row>
    <row r="244" spans="1:33">
      <c r="A244" s="30" t="s">
        <v>79</v>
      </c>
      <c r="B244" t="s">
        <v>127</v>
      </c>
      <c r="C244" t="s">
        <v>44</v>
      </c>
      <c r="D244" s="3">
        <v>0.13238636363636364</v>
      </c>
      <c r="AG244" s="15"/>
    </row>
    <row r="245" spans="1:33">
      <c r="A245" s="29"/>
      <c r="B245" s="29"/>
      <c r="C245" s="29"/>
      <c r="D245" s="36"/>
      <c r="AG245" s="15"/>
    </row>
    <row r="246" spans="1:33">
      <c r="A246" s="30" t="s">
        <v>80</v>
      </c>
      <c r="B246" t="s">
        <v>128</v>
      </c>
      <c r="C246" t="s">
        <v>129</v>
      </c>
      <c r="D246" s="3">
        <v>8.2007575757575751E-2</v>
      </c>
      <c r="AG246" s="15"/>
    </row>
    <row r="247" spans="1:33">
      <c r="A247" s="30"/>
      <c r="B247" t="s">
        <v>130</v>
      </c>
      <c r="C247" t="s">
        <v>131</v>
      </c>
      <c r="D247" s="3">
        <v>0.54791666666666672</v>
      </c>
      <c r="AG247" s="15"/>
    </row>
    <row r="248" spans="1:33">
      <c r="A248" s="30"/>
      <c r="B248" t="s">
        <v>132</v>
      </c>
      <c r="C248" t="s">
        <v>133</v>
      </c>
      <c r="D248" s="3">
        <v>0.16079545454545455</v>
      </c>
      <c r="AG248" s="15"/>
    </row>
    <row r="249" spans="1:33">
      <c r="A249" s="30"/>
      <c r="B249" t="s">
        <v>133</v>
      </c>
      <c r="C249" t="s">
        <v>133</v>
      </c>
      <c r="D249" s="3">
        <v>0.39412878787878786</v>
      </c>
      <c r="AG249" s="15"/>
    </row>
    <row r="250" spans="1:33" ht="15.75">
      <c r="A250" s="31"/>
      <c r="B250" t="s">
        <v>133</v>
      </c>
      <c r="C250" t="s">
        <v>134</v>
      </c>
      <c r="D250" s="3">
        <v>8.049242424242424E-2</v>
      </c>
      <c r="AG250" s="15"/>
    </row>
    <row r="251" spans="1:33" ht="15.75">
      <c r="A251" s="39"/>
      <c r="B251" s="29"/>
      <c r="C251" s="29"/>
      <c r="D251" s="36"/>
      <c r="AG251" s="15"/>
    </row>
    <row r="252" spans="1:33">
      <c r="A252" s="30" t="s">
        <v>81</v>
      </c>
      <c r="B252" t="s">
        <v>135</v>
      </c>
      <c r="C252" t="s">
        <v>136</v>
      </c>
      <c r="D252" s="3">
        <v>9.6212121212121207E-2</v>
      </c>
      <c r="AG252" s="15"/>
    </row>
    <row r="253" spans="1:33">
      <c r="A253" s="30"/>
      <c r="B253" t="s">
        <v>137</v>
      </c>
      <c r="C253" t="s">
        <v>86</v>
      </c>
      <c r="D253" s="3">
        <v>0.1</v>
      </c>
      <c r="AG253" s="15"/>
    </row>
    <row r="254" spans="1:33">
      <c r="A254" s="30"/>
      <c r="B254" t="s">
        <v>86</v>
      </c>
      <c r="C254" t="s">
        <v>85</v>
      </c>
      <c r="D254" s="3">
        <v>0.17386363636363636</v>
      </c>
      <c r="AG254" s="15"/>
    </row>
    <row r="255" spans="1:33">
      <c r="A255" s="30"/>
      <c r="B255" t="s">
        <v>85</v>
      </c>
      <c r="C255" t="s">
        <v>84</v>
      </c>
      <c r="D255" s="3">
        <v>0.14583333333333334</v>
      </c>
      <c r="AG255" s="15"/>
    </row>
    <row r="256" spans="1:33">
      <c r="A256" s="30"/>
      <c r="B256" t="s">
        <v>84</v>
      </c>
      <c r="C256" t="s">
        <v>138</v>
      </c>
      <c r="D256" s="3">
        <v>6.2121212121212119E-2</v>
      </c>
      <c r="AG256" s="15"/>
    </row>
    <row r="257" spans="1:33">
      <c r="A257" s="30"/>
      <c r="B257" t="s">
        <v>138</v>
      </c>
      <c r="C257" t="s">
        <v>82</v>
      </c>
      <c r="D257" s="3">
        <v>0.18806818181818183</v>
      </c>
      <c r="AG257" s="15"/>
    </row>
    <row r="258" spans="1:33">
      <c r="A258" s="30"/>
      <c r="B258" t="s">
        <v>82</v>
      </c>
      <c r="C258" t="s">
        <v>44</v>
      </c>
      <c r="D258" s="3">
        <v>8.049242424242424E-2</v>
      </c>
      <c r="AG258" s="15"/>
    </row>
    <row r="259" spans="1:33">
      <c r="A259" s="30" t="s">
        <v>82</v>
      </c>
      <c r="B259" t="s">
        <v>138</v>
      </c>
      <c r="C259" t="s">
        <v>81</v>
      </c>
      <c r="D259" s="3">
        <v>7.1401515151515146E-2</v>
      </c>
      <c r="AG259" s="15"/>
    </row>
    <row r="260" spans="1:33">
      <c r="A260" s="30" t="s">
        <v>83</v>
      </c>
      <c r="B260" t="s">
        <v>139</v>
      </c>
      <c r="C260" t="s">
        <v>82</v>
      </c>
      <c r="D260" s="3">
        <v>0.18219696969696969</v>
      </c>
      <c r="AG260" s="15"/>
    </row>
    <row r="261" spans="1:33">
      <c r="A261" s="30"/>
      <c r="B261" t="s">
        <v>82</v>
      </c>
      <c r="C261" t="s">
        <v>44</v>
      </c>
      <c r="D261" s="3">
        <v>8.4659090909090906E-2</v>
      </c>
      <c r="AG261" s="15"/>
    </row>
    <row r="262" spans="1:33">
      <c r="A262" s="30" t="s">
        <v>84</v>
      </c>
      <c r="B262" t="s">
        <v>139</v>
      </c>
      <c r="C262" t="s">
        <v>44</v>
      </c>
      <c r="D262" s="3">
        <v>0.15189393939393939</v>
      </c>
      <c r="AG262" s="15"/>
    </row>
    <row r="263" spans="1:33">
      <c r="A263" s="30" t="s">
        <v>85</v>
      </c>
      <c r="B263" t="s">
        <v>139</v>
      </c>
      <c r="C263" t="s">
        <v>140</v>
      </c>
      <c r="D263" s="3">
        <v>5.4356060606060609E-2</v>
      </c>
      <c r="AG263" s="15"/>
    </row>
    <row r="264" spans="1:33">
      <c r="A264" s="30"/>
      <c r="B264" t="s">
        <v>139</v>
      </c>
      <c r="C264" t="s">
        <v>141</v>
      </c>
      <c r="D264" s="3">
        <v>0.1215909090909091</v>
      </c>
      <c r="AG264" s="15"/>
    </row>
    <row r="265" spans="1:33">
      <c r="A265" s="30" t="s">
        <v>86</v>
      </c>
      <c r="B265" t="s">
        <v>139</v>
      </c>
      <c r="C265" t="s">
        <v>44</v>
      </c>
      <c r="D265" s="3">
        <v>6.1553030303030304E-2</v>
      </c>
      <c r="AG265" s="15"/>
    </row>
    <row r="266" spans="1:33">
      <c r="A266" s="30" t="s">
        <v>87</v>
      </c>
      <c r="B266" t="s">
        <v>139</v>
      </c>
      <c r="C266" t="s">
        <v>44</v>
      </c>
      <c r="D266" s="3">
        <v>7.5568181818181812E-2</v>
      </c>
      <c r="AG266" s="15"/>
    </row>
    <row r="267" spans="1:33">
      <c r="A267" s="29"/>
      <c r="B267" s="29"/>
      <c r="C267" s="29"/>
      <c r="D267" s="36"/>
      <c r="AG267" s="15"/>
    </row>
    <row r="268" spans="1:33">
      <c r="A268" s="30" t="s">
        <v>88</v>
      </c>
      <c r="B268" t="s">
        <v>142</v>
      </c>
      <c r="C268" t="s">
        <v>143</v>
      </c>
      <c r="D268" s="3">
        <v>4.2992424242424242E-2</v>
      </c>
      <c r="AG268" s="15"/>
    </row>
    <row r="269" spans="1:33">
      <c r="A269" s="30"/>
      <c r="B269" t="s">
        <v>89</v>
      </c>
      <c r="C269" t="s">
        <v>144</v>
      </c>
      <c r="D269" s="3">
        <v>4.0719696969696968E-2</v>
      </c>
      <c r="AG269" s="15"/>
    </row>
    <row r="270" spans="1:33">
      <c r="A270" s="30"/>
      <c r="B270" t="s">
        <v>144</v>
      </c>
      <c r="C270" t="s">
        <v>145</v>
      </c>
      <c r="D270" s="3">
        <v>0.20492424242424243</v>
      </c>
      <c r="AG270" s="15"/>
    </row>
    <row r="271" spans="1:33">
      <c r="A271" s="30"/>
      <c r="B271" t="s">
        <v>145</v>
      </c>
      <c r="C271" t="s">
        <v>146</v>
      </c>
      <c r="D271" s="3">
        <v>1.9507575757575758E-2</v>
      </c>
      <c r="AG271" s="15"/>
    </row>
    <row r="272" spans="1:33">
      <c r="A272" s="30"/>
      <c r="B272" t="s">
        <v>146</v>
      </c>
      <c r="C272" t="s">
        <v>147</v>
      </c>
      <c r="D272" s="3">
        <v>3.125E-2</v>
      </c>
      <c r="AG272" s="15"/>
    </row>
    <row r="273" spans="1:33">
      <c r="A273" s="30"/>
      <c r="B273" t="s">
        <v>147</v>
      </c>
      <c r="C273" t="s">
        <v>148</v>
      </c>
      <c r="D273" s="3">
        <v>2.7462121212121212E-2</v>
      </c>
      <c r="AG273" s="15"/>
    </row>
    <row r="274" spans="1:33">
      <c r="A274" s="30"/>
      <c r="B274" t="s">
        <v>148</v>
      </c>
      <c r="C274" t="s">
        <v>149</v>
      </c>
      <c r="D274" s="3">
        <v>2.6136363636363635E-2</v>
      </c>
      <c r="AG274" s="15"/>
    </row>
    <row r="275" spans="1:33">
      <c r="A275" s="30"/>
      <c r="B275" t="s">
        <v>149</v>
      </c>
      <c r="C275" t="s">
        <v>150</v>
      </c>
      <c r="D275" s="3">
        <v>3.3333333333333333E-2</v>
      </c>
      <c r="AG275" s="15"/>
    </row>
    <row r="276" spans="1:33">
      <c r="A276" s="30" t="s">
        <v>90</v>
      </c>
      <c r="B276" t="s">
        <v>151</v>
      </c>
      <c r="C276" t="s">
        <v>152</v>
      </c>
      <c r="D276" s="3">
        <v>7.8787878787878782E-2</v>
      </c>
      <c r="AG276" s="15"/>
    </row>
    <row r="277" spans="1:33">
      <c r="A277" s="30"/>
      <c r="B277" t="s">
        <v>152</v>
      </c>
      <c r="C277" t="s">
        <v>153</v>
      </c>
      <c r="D277" s="3">
        <v>8.0303030303030307E-2</v>
      </c>
      <c r="AG277" s="15"/>
    </row>
    <row r="278" spans="1:33">
      <c r="A278" s="30"/>
      <c r="B278" t="s">
        <v>153</v>
      </c>
      <c r="C278" t="s">
        <v>154</v>
      </c>
      <c r="D278" s="3">
        <v>7.9545454545454544E-2</v>
      </c>
      <c r="AG278" s="15"/>
    </row>
    <row r="279" spans="1:33">
      <c r="A279" s="30" t="s">
        <v>91</v>
      </c>
      <c r="B279" t="s">
        <v>151</v>
      </c>
      <c r="C279" t="s">
        <v>152</v>
      </c>
      <c r="D279" s="3">
        <v>7.8787878787878782E-2</v>
      </c>
      <c r="AG279" s="15"/>
    </row>
    <row r="280" spans="1:33" ht="15.75">
      <c r="A280" s="28"/>
      <c r="B280" t="s">
        <v>153</v>
      </c>
      <c r="C280" t="s">
        <v>154</v>
      </c>
      <c r="D280" s="3">
        <v>5.1893939393939395E-2</v>
      </c>
      <c r="AG280" s="15"/>
    </row>
    <row r="281" spans="1:33">
      <c r="A281" s="29"/>
      <c r="B281" s="29"/>
      <c r="C281" s="29"/>
      <c r="D281" s="36"/>
      <c r="AG281" s="15"/>
    </row>
    <row r="282" spans="1:33">
      <c r="A282" s="30" t="s">
        <v>175</v>
      </c>
      <c r="B282" t="s">
        <v>106</v>
      </c>
      <c r="C282" t="s">
        <v>176</v>
      </c>
      <c r="D282" s="3">
        <v>3.6742424242424243E-2</v>
      </c>
      <c r="AG282" s="15"/>
    </row>
    <row r="283" spans="1:33">
      <c r="A283" s="30"/>
      <c r="B283" t="s">
        <v>176</v>
      </c>
      <c r="C283" t="s">
        <v>92</v>
      </c>
      <c r="D283" s="3">
        <v>0.15227272727272728</v>
      </c>
      <c r="AG283" s="15"/>
    </row>
    <row r="284" spans="1:33">
      <c r="A284" s="30"/>
      <c r="B284" t="s">
        <v>92</v>
      </c>
      <c r="C284" t="s">
        <v>155</v>
      </c>
      <c r="D284" s="3">
        <v>0.15984848484848485</v>
      </c>
      <c r="AG284" s="15"/>
    </row>
    <row r="285" spans="1:33">
      <c r="A285" s="30"/>
      <c r="B285" t="s">
        <v>155</v>
      </c>
      <c r="C285" t="s">
        <v>93</v>
      </c>
      <c r="D285" s="3">
        <v>9.0909090909090912E-2</v>
      </c>
      <c r="AG285" s="15"/>
    </row>
    <row r="286" spans="1:33">
      <c r="A286" s="30"/>
      <c r="B286" t="s">
        <v>93</v>
      </c>
      <c r="C286" t="s">
        <v>105</v>
      </c>
      <c r="D286" s="3">
        <v>7.045454545454545E-2</v>
      </c>
      <c r="AG286" s="15"/>
    </row>
    <row r="287" spans="1:33">
      <c r="A287" s="30"/>
      <c r="B287" t="s">
        <v>105</v>
      </c>
      <c r="C287" t="s">
        <v>156</v>
      </c>
      <c r="D287" s="3">
        <v>8.9583333333333334E-2</v>
      </c>
      <c r="AG287" s="15"/>
    </row>
    <row r="288" spans="1:33">
      <c r="A288" s="30" t="s">
        <v>92</v>
      </c>
      <c r="B288" t="s">
        <v>175</v>
      </c>
      <c r="C288" t="s">
        <v>157</v>
      </c>
      <c r="D288" s="3">
        <v>7.8030303030303033E-2</v>
      </c>
      <c r="AG288" s="15"/>
    </row>
    <row r="289" spans="1:33">
      <c r="A289" s="30"/>
      <c r="B289" t="s">
        <v>158</v>
      </c>
      <c r="C289" t="s">
        <v>159</v>
      </c>
      <c r="D289" s="3">
        <v>7.2159090909090909E-2</v>
      </c>
      <c r="AG289" s="15"/>
    </row>
    <row r="290" spans="1:33">
      <c r="A290" s="30"/>
      <c r="B290" t="s">
        <v>92</v>
      </c>
      <c r="C290" t="s">
        <v>159</v>
      </c>
      <c r="D290" s="3">
        <v>5.9659090909090912E-2</v>
      </c>
      <c r="AG290" s="15"/>
    </row>
    <row r="291" spans="1:33">
      <c r="A291" s="30" t="s">
        <v>93</v>
      </c>
      <c r="B291" t="s">
        <v>175</v>
      </c>
      <c r="C291" t="s">
        <v>93</v>
      </c>
      <c r="D291" s="3">
        <v>7.253787878787879E-2</v>
      </c>
      <c r="AG291" s="15"/>
    </row>
    <row r="292" spans="1:33">
      <c r="A292" s="30"/>
      <c r="B292" t="s">
        <v>93</v>
      </c>
      <c r="C292" t="s">
        <v>160</v>
      </c>
      <c r="D292" s="3">
        <v>0.24810606060606061</v>
      </c>
      <c r="AG292" s="15"/>
    </row>
    <row r="293" spans="1:33">
      <c r="A293" s="30"/>
      <c r="B293" t="s">
        <v>160</v>
      </c>
      <c r="C293" t="s">
        <v>93</v>
      </c>
      <c r="D293" s="3">
        <v>0.24753787878787878</v>
      </c>
      <c r="AG293" s="15"/>
    </row>
    <row r="294" spans="1:33">
      <c r="A294" s="30" t="s">
        <v>94</v>
      </c>
      <c r="B294" t="s">
        <v>161</v>
      </c>
      <c r="C294" t="s">
        <v>44</v>
      </c>
      <c r="D294" s="3">
        <v>3.0681818181818182E-2</v>
      </c>
      <c r="AG294" s="15"/>
    </row>
    <row r="295" spans="1:33">
      <c r="A295" s="30" t="s">
        <v>95</v>
      </c>
      <c r="B295" t="s">
        <v>175</v>
      </c>
      <c r="C295" t="s">
        <v>96</v>
      </c>
      <c r="D295" s="3">
        <v>0.16306818181818181</v>
      </c>
      <c r="AG295" s="15"/>
    </row>
    <row r="296" spans="1:33">
      <c r="A296" s="30"/>
      <c r="B296" t="s">
        <v>96</v>
      </c>
      <c r="C296" t="s">
        <v>105</v>
      </c>
      <c r="D296" s="3">
        <v>0.20037878787878788</v>
      </c>
      <c r="AG296" s="15"/>
    </row>
    <row r="297" spans="1:33">
      <c r="A297" s="30" t="s">
        <v>96</v>
      </c>
      <c r="B297" t="s">
        <v>95</v>
      </c>
      <c r="C297" t="s">
        <v>105</v>
      </c>
      <c r="D297" s="3">
        <v>8.8446969696969691E-2</v>
      </c>
      <c r="AG297" s="15"/>
    </row>
    <row r="298" spans="1:33">
      <c r="A298" s="30"/>
      <c r="B298" t="s">
        <v>101</v>
      </c>
      <c r="C298" t="s">
        <v>102</v>
      </c>
      <c r="D298" s="3">
        <v>5.0189393939393936E-2</v>
      </c>
      <c r="AG298" s="15"/>
    </row>
    <row r="299" spans="1:33">
      <c r="A299" s="30"/>
      <c r="B299" t="s">
        <v>102</v>
      </c>
      <c r="C299" t="s">
        <v>103</v>
      </c>
      <c r="D299" s="3">
        <v>5.6818181818181816E-2</v>
      </c>
      <c r="AG299" s="15"/>
    </row>
    <row r="300" spans="1:33">
      <c r="A300" s="30"/>
      <c r="B300" t="s">
        <v>103</v>
      </c>
      <c r="C300" t="s">
        <v>103</v>
      </c>
      <c r="D300" s="3">
        <v>1.4962121212121211E-2</v>
      </c>
      <c r="AG300" s="15"/>
    </row>
    <row r="301" spans="1:33">
      <c r="A301" s="30"/>
      <c r="B301" t="s">
        <v>103</v>
      </c>
      <c r="C301" t="s">
        <v>104</v>
      </c>
      <c r="D301" s="3">
        <v>4.1856060606060605E-2</v>
      </c>
      <c r="AG301" s="15"/>
    </row>
    <row r="302" spans="1:33">
      <c r="A302" s="30"/>
      <c r="B302" t="s">
        <v>104</v>
      </c>
      <c r="C302" t="s">
        <v>162</v>
      </c>
      <c r="D302" s="3">
        <v>4.924242424242424E-2</v>
      </c>
      <c r="AG302" s="15"/>
    </row>
    <row r="303" spans="1:33">
      <c r="A303" s="30" t="s">
        <v>97</v>
      </c>
      <c r="B303" t="s">
        <v>163</v>
      </c>
      <c r="C303" t="s">
        <v>164</v>
      </c>
      <c r="D303" s="3">
        <v>0.11571969696969697</v>
      </c>
      <c r="AG303" s="15"/>
    </row>
    <row r="304" spans="1:33">
      <c r="A304" s="30"/>
      <c r="B304" t="s">
        <v>164</v>
      </c>
      <c r="C304" t="s">
        <v>165</v>
      </c>
      <c r="D304" s="3">
        <v>7.4810606060606064E-2</v>
      </c>
      <c r="AG304" s="15"/>
    </row>
    <row r="305" spans="1:33">
      <c r="A305" s="30"/>
      <c r="B305" t="s">
        <v>98</v>
      </c>
      <c r="C305" t="s">
        <v>44</v>
      </c>
      <c r="D305" s="3">
        <v>5.4734848484848483E-2</v>
      </c>
      <c r="AG305" s="15"/>
    </row>
    <row r="306" spans="1:33">
      <c r="A306" s="30" t="s">
        <v>98</v>
      </c>
      <c r="B306" t="s">
        <v>97</v>
      </c>
      <c r="C306" t="s">
        <v>96</v>
      </c>
      <c r="D306" s="3">
        <v>8.2196969696969699E-2</v>
      </c>
      <c r="AG306" s="15"/>
    </row>
    <row r="307" spans="1:33">
      <c r="A307" s="30" t="s">
        <v>99</v>
      </c>
      <c r="B307" t="s">
        <v>191</v>
      </c>
      <c r="C307" t="s">
        <v>100</v>
      </c>
      <c r="D307" s="3">
        <v>0.1168560606060606</v>
      </c>
      <c r="AG307" s="15"/>
    </row>
    <row r="308" spans="1:33">
      <c r="A308" s="30"/>
      <c r="B308" t="s">
        <v>100</v>
      </c>
      <c r="C308" t="s">
        <v>96</v>
      </c>
      <c r="D308" s="3">
        <v>3.125E-2</v>
      </c>
      <c r="AG308" s="15"/>
    </row>
    <row r="309" spans="1:33">
      <c r="A309" s="30"/>
      <c r="B309" t="s">
        <v>96</v>
      </c>
      <c r="C309" t="s">
        <v>105</v>
      </c>
      <c r="D309" s="3">
        <v>8.4848484848484854E-2</v>
      </c>
      <c r="AG309" s="15"/>
    </row>
    <row r="310" spans="1:33">
      <c r="A310" s="30" t="s">
        <v>100</v>
      </c>
      <c r="B310" t="s">
        <v>99</v>
      </c>
      <c r="C310" t="s">
        <v>44</v>
      </c>
      <c r="D310" s="3">
        <v>4.8674242424242425E-2</v>
      </c>
      <c r="AG310" s="15"/>
    </row>
    <row r="311" spans="1:33">
      <c r="A311" s="30" t="s">
        <v>105</v>
      </c>
      <c r="B311" t="s">
        <v>99</v>
      </c>
      <c r="C311" t="s">
        <v>96</v>
      </c>
      <c r="D311" s="3">
        <v>0.23977272727272728</v>
      </c>
      <c r="AG311" s="15"/>
    </row>
    <row r="312" spans="1:33">
      <c r="A312" s="30"/>
      <c r="B312" t="s">
        <v>96</v>
      </c>
      <c r="C312" t="s">
        <v>44</v>
      </c>
      <c r="D312" s="3">
        <v>0.17954545454545454</v>
      </c>
      <c r="AG312" s="15"/>
    </row>
    <row r="313" spans="1:33">
      <c r="A313" s="30" t="s">
        <v>106</v>
      </c>
      <c r="B313" t="s">
        <v>175</v>
      </c>
      <c r="C313" t="s">
        <v>176</v>
      </c>
      <c r="D313" s="3">
        <v>0.10227272727272728</v>
      </c>
      <c r="AG313" s="15"/>
    </row>
    <row r="314" spans="1:33">
      <c r="A314" s="30"/>
      <c r="B314" t="s">
        <v>176</v>
      </c>
      <c r="C314" t="s">
        <v>107</v>
      </c>
      <c r="D314" s="3">
        <v>6.6098484848484851E-2</v>
      </c>
      <c r="AG314" s="15"/>
    </row>
    <row r="315" spans="1:33">
      <c r="A315" s="30"/>
      <c r="B315" t="s">
        <v>107</v>
      </c>
      <c r="C315" t="s">
        <v>166</v>
      </c>
      <c r="D315" s="3">
        <v>0.14507575757575758</v>
      </c>
      <c r="AG315" s="15"/>
    </row>
    <row r="316" spans="1:33">
      <c r="A316" s="30"/>
      <c r="B316" t="s">
        <v>167</v>
      </c>
      <c r="C316" t="s">
        <v>108</v>
      </c>
      <c r="D316" s="3">
        <v>0.32424242424242422</v>
      </c>
      <c r="AG316" s="15"/>
    </row>
    <row r="317" spans="1:33">
      <c r="A317" s="30"/>
      <c r="B317" t="s">
        <v>108</v>
      </c>
      <c r="C317" t="s">
        <v>168</v>
      </c>
      <c r="D317" s="3">
        <v>0.24034090909090908</v>
      </c>
      <c r="AG317" s="15"/>
    </row>
    <row r="318" spans="1:33">
      <c r="A318" s="30" t="s">
        <v>107</v>
      </c>
      <c r="B318" t="s">
        <v>106</v>
      </c>
      <c r="C318" t="s">
        <v>169</v>
      </c>
      <c r="D318" s="3">
        <v>0.10227272727272728</v>
      </c>
      <c r="AG318" s="15"/>
    </row>
    <row r="319" spans="1:33">
      <c r="A319" s="30"/>
      <c r="B319" t="s">
        <v>169</v>
      </c>
      <c r="C319" t="s">
        <v>161</v>
      </c>
      <c r="D319" s="3">
        <v>8.0303030303030307E-2</v>
      </c>
      <c r="AG319" s="15"/>
    </row>
    <row r="320" spans="1:33">
      <c r="A320" s="30" t="s">
        <v>108</v>
      </c>
      <c r="B320" s="30" t="s">
        <v>106</v>
      </c>
      <c r="C320" s="30" t="s">
        <v>109</v>
      </c>
      <c r="D320" s="3">
        <v>6.4393939393939392E-2</v>
      </c>
      <c r="AG320" s="15"/>
    </row>
    <row r="321" spans="1:33" ht="15.75">
      <c r="A321" s="31"/>
      <c r="B321" s="30" t="s">
        <v>170</v>
      </c>
      <c r="C321" s="30" t="s">
        <v>109</v>
      </c>
      <c r="D321" s="3">
        <v>0.15662878787878787</v>
      </c>
      <c r="AG321" s="15"/>
    </row>
    <row r="322" spans="1:33">
      <c r="A322" s="30"/>
      <c r="B322" s="30"/>
      <c r="C322" s="30"/>
      <c r="D322" s="30"/>
      <c r="AG322" s="15"/>
    </row>
    <row r="323" spans="1:33">
      <c r="A323" s="30"/>
      <c r="B323" s="30"/>
      <c r="C323" s="30"/>
      <c r="D323" s="16">
        <v>16.337121212121211</v>
      </c>
      <c r="AG323" s="15"/>
    </row>
    <row r="324" spans="1:33">
      <c r="A324" s="30"/>
      <c r="B324" s="30"/>
      <c r="C324" s="30"/>
      <c r="D324" s="48"/>
      <c r="AG324" s="15"/>
    </row>
    <row r="325" spans="1:33">
      <c r="A325" s="30"/>
      <c r="B325" s="30"/>
      <c r="C325" s="30"/>
      <c r="D325" s="48"/>
      <c r="AG325" s="15"/>
    </row>
    <row r="326" spans="1:33">
      <c r="A326" s="30"/>
      <c r="B326" s="30"/>
      <c r="C326" s="30"/>
      <c r="D326" s="48"/>
      <c r="AG326" s="15"/>
    </row>
    <row r="327" spans="1:33">
      <c r="A327" s="30"/>
      <c r="B327" s="30"/>
      <c r="C327" s="30"/>
      <c r="D327" s="48"/>
      <c r="AG327" s="15"/>
    </row>
    <row r="328" spans="1:33">
      <c r="A328" s="30"/>
      <c r="B328" s="30"/>
      <c r="C328" s="30"/>
      <c r="D328" s="48"/>
      <c r="AG328" s="15"/>
    </row>
    <row r="329" spans="1:33">
      <c r="A329" s="30"/>
      <c r="B329" s="30"/>
      <c r="C329" s="30"/>
      <c r="D329" s="48"/>
      <c r="AG329" s="15"/>
    </row>
    <row r="330" spans="1:33">
      <c r="A330" s="30"/>
      <c r="B330" s="30"/>
      <c r="C330" s="30"/>
      <c r="D330" s="48"/>
      <c r="AG330" s="15"/>
    </row>
    <row r="331" spans="1:33">
      <c r="A331" s="30"/>
      <c r="B331" s="30"/>
      <c r="C331" s="30"/>
      <c r="D331" s="48"/>
      <c r="AG331" s="15"/>
    </row>
    <row r="332" spans="1:33">
      <c r="A332" s="30"/>
      <c r="B332" s="30"/>
      <c r="C332" s="30"/>
      <c r="D332" s="48"/>
      <c r="AG332" s="15"/>
    </row>
    <row r="333" spans="1:33">
      <c r="A333" s="30"/>
      <c r="B333" s="30"/>
      <c r="C333" s="30"/>
      <c r="D333" s="48"/>
      <c r="AG333" s="15"/>
    </row>
    <row r="334" spans="1:33">
      <c r="A334" s="30"/>
      <c r="B334" s="30"/>
      <c r="C334" s="30"/>
      <c r="D334" s="48"/>
      <c r="AG334" s="15"/>
    </row>
    <row r="335" spans="1:33">
      <c r="A335" s="30"/>
      <c r="B335" s="30"/>
      <c r="C335" s="30"/>
      <c r="D335" s="48"/>
      <c r="AG335" s="15"/>
    </row>
    <row r="336" spans="1:33">
      <c r="A336" s="30"/>
      <c r="B336" s="30"/>
      <c r="C336" s="30"/>
      <c r="D336" s="48"/>
      <c r="AG336" s="15"/>
    </row>
    <row r="337" spans="1:33">
      <c r="A337" s="30"/>
      <c r="B337" s="30"/>
      <c r="C337" s="30"/>
      <c r="D337" s="48"/>
      <c r="AG337" s="15"/>
    </row>
    <row r="338" spans="1:33">
      <c r="A338" s="30"/>
      <c r="B338" s="30"/>
      <c r="C338" s="30"/>
      <c r="D338" s="48"/>
      <c r="AG338" s="15"/>
    </row>
    <row r="339" spans="1:33">
      <c r="A339" s="30"/>
      <c r="B339" s="30"/>
      <c r="C339" s="30"/>
      <c r="D339" s="48"/>
      <c r="AG339" s="15"/>
    </row>
    <row r="340" spans="1:33">
      <c r="A340" s="30"/>
      <c r="B340" s="30"/>
      <c r="C340" s="30"/>
      <c r="D340" s="48"/>
      <c r="AG340" s="15"/>
    </row>
    <row r="341" spans="1:33">
      <c r="A341" s="30"/>
      <c r="B341" s="30"/>
      <c r="C341" s="30"/>
      <c r="D341" s="48"/>
      <c r="AG341" s="15"/>
    </row>
    <row r="342" spans="1:33">
      <c r="A342" s="30"/>
      <c r="B342" s="30"/>
      <c r="C342" s="30"/>
      <c r="D342" s="48"/>
      <c r="AG342" s="15"/>
    </row>
    <row r="343" spans="1:33">
      <c r="A343" s="30"/>
      <c r="B343" s="30"/>
      <c r="C343" s="30"/>
      <c r="D343" s="48"/>
      <c r="AG343" s="15"/>
    </row>
    <row r="344" spans="1:33">
      <c r="A344" s="30"/>
      <c r="B344" s="30"/>
      <c r="C344" s="30"/>
      <c r="D344" s="48"/>
      <c r="AG344" s="15"/>
    </row>
    <row r="345" spans="1:33">
      <c r="A345" s="30"/>
      <c r="B345" s="30"/>
      <c r="C345" s="30"/>
      <c r="D345" s="48"/>
      <c r="AG345" s="15"/>
    </row>
    <row r="346" spans="1:33">
      <c r="A346" s="30"/>
      <c r="B346" s="30"/>
      <c r="C346" s="30"/>
      <c r="D346" s="48"/>
      <c r="AG346" s="15"/>
    </row>
    <row r="347" spans="1:33">
      <c r="A347" s="30"/>
      <c r="B347" s="30"/>
      <c r="C347" s="30"/>
      <c r="D347" s="48"/>
      <c r="AG347" s="15"/>
    </row>
    <row r="348" spans="1:33">
      <c r="A348" s="30"/>
      <c r="B348" s="30"/>
      <c r="C348" s="30"/>
      <c r="D348" s="48"/>
      <c r="AG348" s="15"/>
    </row>
    <row r="349" spans="1:33">
      <c r="A349" s="30"/>
      <c r="B349" s="30"/>
      <c r="C349" s="30"/>
      <c r="D349" s="48"/>
      <c r="AG349" s="15"/>
    </row>
    <row r="350" spans="1:33">
      <c r="A350" s="30"/>
      <c r="B350" s="30"/>
      <c r="C350" s="30"/>
      <c r="D350" s="48"/>
      <c r="AG350" s="15"/>
    </row>
    <row r="351" spans="1:33">
      <c r="A351" s="30"/>
      <c r="B351" s="30"/>
      <c r="C351" s="30"/>
      <c r="D351" s="48"/>
      <c r="AG351" s="15"/>
    </row>
    <row r="352" spans="1:33">
      <c r="A352" s="30"/>
      <c r="B352" s="30"/>
      <c r="C352" s="30"/>
      <c r="D352" s="48"/>
      <c r="AG352" s="15"/>
    </row>
    <row r="353" spans="1:33">
      <c r="A353" s="30"/>
      <c r="B353" s="30"/>
      <c r="C353" s="30"/>
      <c r="D353" s="48"/>
      <c r="AG353" s="15"/>
    </row>
    <row r="354" spans="1:33">
      <c r="A354" s="30"/>
      <c r="B354" s="30"/>
      <c r="C354" s="30"/>
      <c r="D354" s="48"/>
      <c r="AG354" s="15"/>
    </row>
    <row r="355" spans="1:33">
      <c r="A355" s="30"/>
      <c r="B355" s="30"/>
      <c r="C355" s="30"/>
      <c r="D355" s="48"/>
      <c r="AG355" s="15"/>
    </row>
    <row r="356" spans="1:33">
      <c r="A356" s="30"/>
      <c r="B356" s="30"/>
      <c r="C356" s="30"/>
      <c r="D356" s="48"/>
      <c r="AG356" s="15"/>
    </row>
    <row r="357" spans="1:33">
      <c r="A357" s="30"/>
      <c r="B357" s="30"/>
      <c r="C357" s="30"/>
      <c r="D357" s="48"/>
      <c r="AG357" s="15"/>
    </row>
    <row r="358" spans="1:33" ht="15.75">
      <c r="A358" s="31"/>
      <c r="B358" s="30"/>
      <c r="C358" s="30"/>
      <c r="D358" s="48"/>
      <c r="AG358" s="15"/>
    </row>
    <row r="359" spans="1:33" ht="15.75">
      <c r="A359" s="31"/>
      <c r="B359" s="31"/>
      <c r="C359" s="31"/>
      <c r="D359" s="48"/>
      <c r="AG359" s="15"/>
    </row>
    <row r="360" spans="1:33" ht="15.75">
      <c r="A360" s="30"/>
      <c r="B360" s="30"/>
      <c r="C360" s="31"/>
      <c r="D360" s="48"/>
      <c r="AG360" s="15"/>
    </row>
    <row r="361" spans="1:33">
      <c r="A361" s="30"/>
      <c r="B361" s="30"/>
      <c r="C361" s="30"/>
      <c r="D361" s="48"/>
      <c r="AG361" s="15"/>
    </row>
    <row r="362" spans="1:33">
      <c r="A362" s="30"/>
      <c r="B362" s="30"/>
      <c r="C362" s="30"/>
      <c r="D362" s="48"/>
      <c r="AG362" s="15"/>
    </row>
    <row r="363" spans="1:33">
      <c r="A363" s="30"/>
      <c r="B363" s="30"/>
      <c r="C363" s="30"/>
      <c r="D363" s="48"/>
      <c r="AG363" s="15"/>
    </row>
    <row r="364" spans="1:33">
      <c r="A364" s="30"/>
      <c r="B364" s="30"/>
      <c r="C364" s="30"/>
      <c r="D364" s="48"/>
      <c r="AG364" s="15"/>
    </row>
    <row r="365" spans="1:33">
      <c r="A365" s="30"/>
      <c r="B365" s="30"/>
      <c r="C365" s="30"/>
      <c r="D365" s="48"/>
      <c r="AG365" s="15"/>
    </row>
    <row r="366" spans="1:33">
      <c r="A366" s="30"/>
      <c r="B366" s="30"/>
      <c r="C366" s="30"/>
      <c r="D366" s="48"/>
      <c r="AG366" s="15"/>
    </row>
    <row r="367" spans="1:33">
      <c r="A367" s="30"/>
      <c r="B367" s="30"/>
      <c r="C367" s="30"/>
      <c r="D367" s="48"/>
      <c r="AG367" s="15"/>
    </row>
    <row r="368" spans="1:33">
      <c r="A368" s="30"/>
      <c r="B368" s="30"/>
      <c r="C368" s="30"/>
      <c r="D368" s="48"/>
      <c r="AG368" s="15"/>
    </row>
    <row r="369" spans="1:33">
      <c r="A369" s="30"/>
      <c r="B369" s="30"/>
      <c r="C369" s="30"/>
      <c r="D369" s="48"/>
      <c r="AG369" s="15"/>
    </row>
    <row r="370" spans="1:33">
      <c r="A370" s="30"/>
      <c r="B370" s="30"/>
      <c r="C370" s="30"/>
      <c r="D370" s="48"/>
      <c r="AG370" s="15"/>
    </row>
    <row r="371" spans="1:33">
      <c r="A371" s="30"/>
      <c r="B371" s="30"/>
      <c r="C371" s="30"/>
      <c r="D371" s="48"/>
      <c r="AG371" s="15"/>
    </row>
    <row r="372" spans="1:33">
      <c r="A372" s="30"/>
      <c r="B372" s="30"/>
      <c r="C372" s="30"/>
      <c r="D372" s="48"/>
      <c r="AG372" s="15"/>
    </row>
    <row r="373" spans="1:33">
      <c r="A373" s="30"/>
      <c r="B373" s="30"/>
      <c r="C373" s="30"/>
      <c r="D373" s="48"/>
      <c r="AG373" s="15"/>
    </row>
    <row r="374" spans="1:33">
      <c r="A374" s="30"/>
      <c r="B374" s="30"/>
      <c r="C374" s="30"/>
      <c r="D374" s="48"/>
      <c r="AG374" s="15"/>
    </row>
    <row r="375" spans="1:33">
      <c r="A375" s="30"/>
      <c r="B375" s="30"/>
      <c r="C375" s="30"/>
      <c r="D375" s="48"/>
      <c r="AG375" s="15"/>
    </row>
    <row r="376" spans="1:33">
      <c r="A376" s="30"/>
      <c r="B376" s="30"/>
      <c r="C376" s="30"/>
      <c r="D376" s="48"/>
      <c r="AG376" s="15"/>
    </row>
    <row r="377" spans="1:33">
      <c r="A377" s="30"/>
      <c r="B377" s="30"/>
      <c r="C377" s="30"/>
      <c r="D377" s="48"/>
      <c r="AG377" s="15"/>
    </row>
    <row r="378" spans="1:33">
      <c r="A378" s="30"/>
      <c r="B378" s="30"/>
      <c r="C378" s="30"/>
      <c r="D378" s="48"/>
      <c r="AG378" s="15"/>
    </row>
    <row r="379" spans="1:33">
      <c r="A379" s="30"/>
      <c r="B379" s="30"/>
      <c r="C379" s="30"/>
      <c r="D379" s="48"/>
      <c r="AG379" s="15"/>
    </row>
    <row r="380" spans="1:33">
      <c r="A380" s="30"/>
      <c r="B380" s="30"/>
      <c r="C380" s="30"/>
      <c r="D380" s="48"/>
      <c r="AG380" s="15"/>
    </row>
    <row r="381" spans="1:33">
      <c r="A381" s="30"/>
      <c r="B381" s="30"/>
      <c r="C381" s="30"/>
      <c r="D381" s="48"/>
      <c r="AG381" s="15"/>
    </row>
    <row r="382" spans="1:33">
      <c r="A382" s="30"/>
      <c r="B382" s="30"/>
      <c r="C382" s="30"/>
      <c r="D382" s="48"/>
      <c r="AG382" s="15"/>
    </row>
    <row r="383" spans="1:33">
      <c r="A383" s="30"/>
      <c r="B383" s="30"/>
      <c r="C383" s="30"/>
      <c r="D383" s="48"/>
      <c r="AG383" s="15"/>
    </row>
    <row r="384" spans="1:33">
      <c r="A384" s="30"/>
      <c r="B384" s="30"/>
      <c r="C384" s="30"/>
      <c r="D384" s="48"/>
      <c r="AG384" s="15"/>
    </row>
    <row r="385" spans="1:33">
      <c r="A385" s="30"/>
      <c r="B385" s="30"/>
      <c r="C385" s="30"/>
      <c r="D385" s="48"/>
      <c r="AG385" s="15"/>
    </row>
    <row r="386" spans="1:33">
      <c r="A386" s="30"/>
      <c r="B386" s="30"/>
      <c r="C386" s="30"/>
      <c r="D386" s="48"/>
      <c r="AG386" s="15"/>
    </row>
    <row r="387" spans="1:33">
      <c r="A387" s="30"/>
      <c r="B387" s="30"/>
      <c r="C387" s="30"/>
      <c r="D387" s="48"/>
      <c r="AG387" s="15"/>
    </row>
    <row r="388" spans="1:33">
      <c r="A388" s="30"/>
      <c r="B388" s="30"/>
      <c r="C388" s="30"/>
      <c r="D388" s="48"/>
      <c r="AG388" s="15"/>
    </row>
    <row r="389" spans="1:33">
      <c r="A389" s="30"/>
      <c r="B389" s="30"/>
      <c r="C389" s="30"/>
      <c r="D389" s="48"/>
      <c r="AG389" s="15"/>
    </row>
    <row r="390" spans="1:33">
      <c r="A390" s="30"/>
      <c r="B390" s="30"/>
      <c r="C390" s="30"/>
      <c r="D390" s="48"/>
      <c r="AG390" s="15"/>
    </row>
    <row r="391" spans="1:33">
      <c r="A391" s="30"/>
      <c r="B391" s="30"/>
      <c r="C391" s="30"/>
      <c r="D391" s="48"/>
      <c r="AG391" s="15"/>
    </row>
    <row r="392" spans="1:33">
      <c r="A392" s="30"/>
      <c r="B392" s="30"/>
      <c r="C392" s="30"/>
      <c r="D392" s="48"/>
      <c r="AG392" s="15"/>
    </row>
    <row r="393" spans="1:33">
      <c r="A393" s="30"/>
      <c r="B393" s="30"/>
      <c r="C393" s="30"/>
      <c r="D393" s="48"/>
      <c r="AG393" s="15"/>
    </row>
    <row r="394" spans="1:33">
      <c r="A394" s="30"/>
      <c r="B394" s="30"/>
      <c r="C394" s="30"/>
      <c r="D394" s="48"/>
      <c r="AG394" s="15"/>
    </row>
    <row r="395" spans="1:33">
      <c r="A395" s="30"/>
      <c r="B395" s="30"/>
      <c r="C395" s="30"/>
      <c r="D395" s="48"/>
      <c r="AG395" s="15"/>
    </row>
    <row r="396" spans="1:33">
      <c r="A396" s="30"/>
      <c r="B396" s="30"/>
      <c r="C396" s="30"/>
      <c r="D396" s="48"/>
      <c r="AG396" s="15"/>
    </row>
    <row r="397" spans="1:33">
      <c r="A397" s="30"/>
      <c r="B397" s="30"/>
      <c r="C397" s="30"/>
      <c r="D397" s="48"/>
      <c r="AG397" s="15"/>
    </row>
    <row r="398" spans="1:33">
      <c r="A398" s="30"/>
      <c r="B398" s="30"/>
      <c r="C398" s="30"/>
      <c r="D398" s="48"/>
      <c r="AG398" s="15"/>
    </row>
    <row r="399" spans="1:33">
      <c r="A399" s="30"/>
      <c r="B399" s="30"/>
      <c r="C399" s="30"/>
      <c r="D399" s="48"/>
      <c r="AG399" s="15"/>
    </row>
    <row r="400" spans="1:33">
      <c r="A400" s="30"/>
      <c r="B400" s="30"/>
      <c r="C400" s="30"/>
      <c r="D400" s="48"/>
      <c r="AG400" s="15"/>
    </row>
    <row r="401" spans="1:33">
      <c r="A401" s="30"/>
      <c r="B401" s="30"/>
      <c r="C401" s="30"/>
      <c r="D401" s="48"/>
      <c r="AG401" s="15"/>
    </row>
    <row r="402" spans="1:33">
      <c r="A402" s="30"/>
      <c r="B402" s="30"/>
      <c r="C402" s="30"/>
      <c r="D402" s="48"/>
      <c r="AG402" s="15"/>
    </row>
    <row r="403" spans="1:33">
      <c r="A403" s="30"/>
      <c r="B403" s="30"/>
      <c r="C403" s="30"/>
      <c r="D403" s="48"/>
      <c r="AG403" s="15"/>
    </row>
    <row r="404" spans="1:33">
      <c r="A404" s="30"/>
      <c r="B404" s="30"/>
      <c r="C404" s="30"/>
      <c r="D404" s="48"/>
      <c r="AG404" s="15"/>
    </row>
    <row r="405" spans="1:33">
      <c r="A405" s="30"/>
      <c r="B405" s="30"/>
      <c r="C405" s="30"/>
      <c r="D405" s="48"/>
      <c r="AG405" s="15"/>
    </row>
    <row r="406" spans="1:33">
      <c r="A406" s="30"/>
      <c r="B406" s="30"/>
      <c r="C406" s="30"/>
      <c r="D406" s="48"/>
      <c r="AG406" s="15"/>
    </row>
    <row r="407" spans="1:33">
      <c r="A407" s="30"/>
      <c r="B407" s="30"/>
      <c r="C407" s="30"/>
      <c r="D407" s="48"/>
      <c r="AG407" s="15"/>
    </row>
    <row r="408" spans="1:33">
      <c r="A408" s="30"/>
      <c r="B408" s="30"/>
      <c r="C408" s="30"/>
      <c r="D408" s="48"/>
      <c r="AG408" s="15"/>
    </row>
    <row r="409" spans="1:33">
      <c r="A409" s="30"/>
      <c r="B409" s="30"/>
      <c r="C409" s="30"/>
      <c r="D409" s="48"/>
      <c r="AG409" s="15"/>
    </row>
    <row r="410" spans="1:33">
      <c r="A410" s="30"/>
      <c r="B410" s="30"/>
      <c r="C410" s="30"/>
      <c r="D410" s="48"/>
      <c r="AG410" s="15"/>
    </row>
    <row r="411" spans="1:33">
      <c r="A411" s="30"/>
      <c r="B411" s="30"/>
      <c r="C411" s="30"/>
      <c r="D411" s="48"/>
      <c r="AG411" s="15"/>
    </row>
    <row r="412" spans="1:33">
      <c r="A412" s="30"/>
      <c r="B412" s="30"/>
      <c r="C412" s="30"/>
      <c r="D412" s="48"/>
      <c r="AG412" s="15"/>
    </row>
    <row r="413" spans="1:33">
      <c r="A413" s="30"/>
      <c r="B413" s="30"/>
      <c r="C413" s="30"/>
      <c r="D413" s="48"/>
      <c r="AG413" s="15"/>
    </row>
    <row r="414" spans="1:33">
      <c r="A414" s="30"/>
      <c r="B414" s="30"/>
      <c r="C414" s="30"/>
      <c r="D414" s="48"/>
      <c r="AG414" s="15"/>
    </row>
    <row r="415" spans="1:33">
      <c r="A415" s="30"/>
      <c r="B415" s="30"/>
      <c r="C415" s="30"/>
      <c r="D415" s="48"/>
      <c r="AG415" s="15"/>
    </row>
    <row r="416" spans="1:33">
      <c r="A416" s="30"/>
      <c r="B416" s="30"/>
      <c r="C416" s="30"/>
      <c r="D416" s="48"/>
      <c r="AG416" s="15"/>
    </row>
    <row r="417" spans="1:33">
      <c r="A417" s="30"/>
      <c r="B417" s="30"/>
      <c r="C417" s="30"/>
      <c r="D417" s="48"/>
      <c r="AG417" s="15"/>
    </row>
    <row r="418" spans="1:33">
      <c r="A418" s="30"/>
      <c r="B418" s="30"/>
      <c r="C418" s="30"/>
      <c r="D418" s="48"/>
      <c r="AG418" s="15"/>
    </row>
    <row r="419" spans="1:33">
      <c r="A419" s="30"/>
      <c r="B419" s="30"/>
      <c r="C419" s="30"/>
      <c r="D419" s="48"/>
      <c r="AG419" s="15"/>
    </row>
    <row r="420" spans="1:33">
      <c r="A420" s="30"/>
      <c r="B420" s="30"/>
      <c r="C420" s="30"/>
      <c r="D420" s="48"/>
      <c r="AG420" s="15"/>
    </row>
    <row r="421" spans="1:33">
      <c r="A421" s="30"/>
      <c r="B421" s="30"/>
      <c r="C421" s="30"/>
      <c r="D421" s="48"/>
      <c r="AG421" s="15"/>
    </row>
    <row r="422" spans="1:33">
      <c r="A422" s="30"/>
      <c r="B422" s="30"/>
      <c r="C422" s="30"/>
      <c r="D422" s="48"/>
      <c r="AG422" s="15"/>
    </row>
    <row r="423" spans="1:33">
      <c r="A423" s="30"/>
      <c r="B423" s="30"/>
      <c r="C423" s="30"/>
      <c r="D423" s="48"/>
      <c r="AG423" s="15"/>
    </row>
    <row r="424" spans="1:33">
      <c r="A424" s="30"/>
      <c r="B424" s="30"/>
      <c r="C424" s="30"/>
      <c r="D424" s="48"/>
      <c r="AG424" s="15"/>
    </row>
    <row r="425" spans="1:33">
      <c r="A425" s="30"/>
      <c r="B425" s="30"/>
      <c r="C425" s="30"/>
      <c r="D425" s="48"/>
      <c r="AG425" s="15"/>
    </row>
    <row r="426" spans="1:33">
      <c r="A426" s="30"/>
      <c r="B426" s="30"/>
      <c r="C426" s="30"/>
      <c r="D426" s="48"/>
      <c r="AG426" s="15"/>
    </row>
    <row r="427" spans="1:33">
      <c r="A427" s="30"/>
      <c r="B427" s="30"/>
      <c r="C427" s="30"/>
      <c r="D427" s="48"/>
      <c r="AG427" s="15"/>
    </row>
    <row r="428" spans="1:33">
      <c r="A428" s="30"/>
      <c r="B428" s="30"/>
      <c r="C428" s="30"/>
      <c r="D428" s="48"/>
      <c r="AG428" s="15"/>
    </row>
    <row r="429" spans="1:33">
      <c r="A429" s="30"/>
      <c r="B429" s="30"/>
      <c r="C429" s="30"/>
      <c r="D429" s="48"/>
      <c r="AG429" s="15"/>
    </row>
    <row r="430" spans="1:33">
      <c r="A430" s="30"/>
      <c r="B430" s="30"/>
      <c r="C430" s="30"/>
      <c r="D430" s="48"/>
      <c r="AG430" s="15"/>
    </row>
    <row r="431" spans="1:33">
      <c r="A431" s="30"/>
      <c r="B431" s="30"/>
      <c r="C431" s="30"/>
      <c r="D431" s="48"/>
      <c r="AG431" s="15"/>
    </row>
    <row r="432" spans="1:33">
      <c r="A432" s="30"/>
      <c r="B432" s="30"/>
      <c r="C432" s="30"/>
      <c r="D432" s="48"/>
      <c r="AG432" s="15"/>
    </row>
    <row r="433" spans="1:33">
      <c r="A433" s="30"/>
      <c r="B433" s="30"/>
      <c r="C433" s="30"/>
      <c r="D433" s="48"/>
      <c r="AG433" s="15"/>
    </row>
    <row r="434" spans="1:33">
      <c r="A434" s="30"/>
      <c r="B434" s="30"/>
      <c r="C434" s="30"/>
      <c r="D434" s="48"/>
      <c r="AG434" s="15"/>
    </row>
    <row r="435" spans="1:33">
      <c r="A435" s="30"/>
      <c r="B435" s="30"/>
      <c r="C435" s="30"/>
      <c r="D435" s="48"/>
      <c r="AG435" s="15"/>
    </row>
    <row r="436" spans="1:33">
      <c r="A436" s="30"/>
      <c r="B436" s="30"/>
      <c r="C436" s="30"/>
      <c r="D436" s="48"/>
      <c r="AG436" s="15"/>
    </row>
    <row r="437" spans="1:33">
      <c r="A437" s="30"/>
      <c r="B437" s="30"/>
      <c r="C437" s="30"/>
      <c r="D437" s="48"/>
      <c r="AG437" s="15"/>
    </row>
    <row r="438" spans="1:33">
      <c r="A438" s="30"/>
      <c r="B438" s="30"/>
      <c r="C438" s="30"/>
      <c r="D438" s="48"/>
      <c r="AG438" s="15"/>
    </row>
    <row r="439" spans="1:33">
      <c r="A439" s="30"/>
      <c r="B439" s="30"/>
      <c r="C439" s="30"/>
      <c r="D439" s="48"/>
      <c r="AG439" s="15"/>
    </row>
    <row r="440" spans="1:33">
      <c r="A440" s="30"/>
      <c r="B440" s="30"/>
      <c r="C440" s="30"/>
      <c r="D440" s="48"/>
      <c r="AG440" s="15"/>
    </row>
    <row r="441" spans="1:33">
      <c r="A441" s="30"/>
      <c r="B441" s="30"/>
      <c r="C441" s="30"/>
      <c r="D441" s="48"/>
      <c r="AG441" s="15"/>
    </row>
    <row r="442" spans="1:33">
      <c r="A442" s="30"/>
      <c r="B442" s="30"/>
      <c r="C442" s="30"/>
      <c r="D442" s="48"/>
      <c r="AG442" s="15"/>
    </row>
    <row r="443" spans="1:33">
      <c r="A443" s="30"/>
      <c r="B443" s="30"/>
      <c r="C443" s="30"/>
      <c r="D443" s="48"/>
      <c r="AG443" s="15"/>
    </row>
    <row r="444" spans="1:33">
      <c r="A444" s="30"/>
      <c r="B444" s="30"/>
      <c r="C444" s="30"/>
      <c r="D444" s="48"/>
      <c r="AG444" s="15"/>
    </row>
    <row r="445" spans="1:33">
      <c r="A445" s="30"/>
      <c r="B445" s="30"/>
      <c r="C445" s="30"/>
      <c r="D445" s="48"/>
      <c r="AG445" s="15"/>
    </row>
    <row r="446" spans="1:33">
      <c r="A446" s="30"/>
      <c r="B446" s="30"/>
      <c r="C446" s="30"/>
      <c r="D446" s="48"/>
      <c r="AG446" s="15"/>
    </row>
    <row r="447" spans="1:33">
      <c r="A447" s="30"/>
      <c r="B447" s="30"/>
      <c r="C447" s="30"/>
      <c r="D447" s="48"/>
      <c r="AG447" s="15"/>
    </row>
    <row r="448" spans="1:33">
      <c r="A448" s="30"/>
      <c r="B448" s="30"/>
      <c r="C448" s="30"/>
      <c r="D448" s="48"/>
      <c r="AG448" s="15"/>
    </row>
    <row r="449" spans="1:33">
      <c r="A449" s="30"/>
      <c r="B449" s="30"/>
      <c r="C449" s="30"/>
      <c r="D449" s="48"/>
      <c r="AG449" s="15"/>
    </row>
    <row r="450" spans="1:33">
      <c r="A450" s="30"/>
      <c r="B450" s="30"/>
      <c r="C450" s="30"/>
      <c r="D450" s="48"/>
      <c r="AG450" s="15"/>
    </row>
    <row r="451" spans="1:33">
      <c r="A451" s="30"/>
      <c r="B451" s="30"/>
      <c r="C451" s="30"/>
      <c r="D451" s="48"/>
      <c r="AG451" s="15"/>
    </row>
    <row r="452" spans="1:33">
      <c r="A452" s="30"/>
      <c r="B452" s="30"/>
      <c r="C452" s="30"/>
      <c r="D452" s="48"/>
      <c r="AG452" s="15"/>
    </row>
    <row r="453" spans="1:33">
      <c r="A453" s="30"/>
      <c r="B453" s="30"/>
      <c r="C453" s="30"/>
      <c r="D453" s="48"/>
      <c r="AG453" s="15"/>
    </row>
    <row r="454" spans="1:33">
      <c r="A454" s="30"/>
      <c r="B454" s="30"/>
      <c r="C454" s="30"/>
      <c r="D454" s="48"/>
      <c r="AG454" s="15"/>
    </row>
    <row r="455" spans="1:33">
      <c r="A455" s="30"/>
      <c r="B455" s="30"/>
      <c r="C455" s="30"/>
      <c r="D455" s="48"/>
      <c r="AG455" s="15"/>
    </row>
    <row r="456" spans="1:33">
      <c r="A456" s="30"/>
      <c r="B456" s="30"/>
      <c r="C456" s="30"/>
      <c r="D456" s="48"/>
      <c r="AG456" s="15"/>
    </row>
    <row r="457" spans="1:33">
      <c r="A457" s="30"/>
      <c r="B457" s="30"/>
      <c r="C457" s="30"/>
      <c r="D457" s="48"/>
      <c r="AG457" s="15"/>
    </row>
    <row r="458" spans="1:33">
      <c r="A458" s="30"/>
      <c r="B458" s="30"/>
      <c r="C458" s="30"/>
      <c r="D458" s="48"/>
      <c r="AG458" s="15"/>
    </row>
    <row r="459" spans="1:33">
      <c r="A459" s="30"/>
      <c r="B459" s="30"/>
      <c r="C459" s="30"/>
      <c r="D459" s="48"/>
      <c r="AG459" s="15"/>
    </row>
    <row r="460" spans="1:33">
      <c r="A460" s="30"/>
      <c r="B460" s="30"/>
      <c r="C460" s="30"/>
      <c r="D460" s="48"/>
      <c r="AG460" s="15"/>
    </row>
    <row r="461" spans="1:33">
      <c r="A461" s="30"/>
      <c r="B461" s="30"/>
      <c r="C461" s="30"/>
      <c r="D461" s="48"/>
      <c r="AG461" s="15"/>
    </row>
    <row r="462" spans="1:33">
      <c r="A462" s="30"/>
      <c r="B462" s="30"/>
      <c r="C462" s="30"/>
      <c r="D462" s="48"/>
      <c r="AG462" s="15"/>
    </row>
    <row r="463" spans="1:33">
      <c r="A463" s="30"/>
      <c r="B463" s="30"/>
      <c r="C463" s="30"/>
      <c r="D463" s="48"/>
      <c r="AG463" s="15"/>
    </row>
    <row r="464" spans="1:33">
      <c r="A464" s="30"/>
      <c r="B464" s="30"/>
      <c r="C464" s="30"/>
      <c r="D464" s="48"/>
      <c r="AG464" s="15"/>
    </row>
    <row r="465" spans="1:33">
      <c r="A465" s="30"/>
      <c r="B465" s="30"/>
      <c r="C465" s="30"/>
      <c r="D465" s="48"/>
      <c r="AG465" s="15"/>
    </row>
    <row r="466" spans="1:33">
      <c r="A466" s="30"/>
      <c r="B466" s="30"/>
      <c r="C466" s="30"/>
      <c r="D466" s="48"/>
      <c r="AG466" s="15"/>
    </row>
    <row r="467" spans="1:33">
      <c r="A467" s="30"/>
      <c r="B467" s="30"/>
      <c r="C467" s="30"/>
      <c r="D467" s="48"/>
      <c r="AG467" s="15"/>
    </row>
    <row r="468" spans="1:33">
      <c r="A468" s="30"/>
      <c r="B468" s="30"/>
      <c r="C468" s="30"/>
      <c r="D468" s="48"/>
      <c r="AG468" s="15"/>
    </row>
    <row r="469" spans="1:33">
      <c r="A469" s="30"/>
      <c r="B469" s="30"/>
      <c r="C469" s="30"/>
      <c r="D469" s="48"/>
      <c r="AG469" s="15"/>
    </row>
    <row r="470" spans="1:33">
      <c r="A470" s="30"/>
      <c r="B470" s="30"/>
      <c r="C470" s="30"/>
      <c r="D470" s="48"/>
      <c r="AG470" s="15"/>
    </row>
    <row r="471" spans="1:33">
      <c r="A471" s="30"/>
      <c r="B471" s="30"/>
      <c r="C471" s="30"/>
      <c r="D471" s="48"/>
      <c r="AG471" s="15"/>
    </row>
    <row r="472" spans="1:33">
      <c r="A472" s="30"/>
      <c r="B472" s="30"/>
      <c r="C472" s="30"/>
      <c r="D472" s="48"/>
      <c r="AG472" s="15"/>
    </row>
    <row r="473" spans="1:33">
      <c r="A473" s="30"/>
      <c r="B473" s="30"/>
      <c r="C473" s="30"/>
      <c r="D473" s="48"/>
      <c r="AG473" s="15"/>
    </row>
    <row r="474" spans="1:33" ht="15.75">
      <c r="A474" s="31"/>
      <c r="B474" s="31"/>
      <c r="C474" s="31"/>
      <c r="D474" s="48"/>
      <c r="AG474" s="15"/>
    </row>
    <row r="475" spans="1:33">
      <c r="A475" s="30"/>
      <c r="B475" s="30"/>
      <c r="C475" s="30"/>
      <c r="D475" s="48"/>
      <c r="AG475" s="15"/>
    </row>
    <row r="476" spans="1:33">
      <c r="A476" s="30"/>
      <c r="B476" s="30"/>
      <c r="C476" s="30"/>
      <c r="D476" s="48"/>
      <c r="AG476" s="15"/>
    </row>
    <row r="477" spans="1:33">
      <c r="A477" s="30"/>
      <c r="B477" s="30"/>
      <c r="C477" s="30"/>
      <c r="D477" s="48"/>
      <c r="AG477" s="15"/>
    </row>
    <row r="478" spans="1:33">
      <c r="A478" s="30"/>
      <c r="B478" s="30"/>
      <c r="C478" s="30"/>
      <c r="D478" s="48"/>
      <c r="AG478" s="15"/>
    </row>
    <row r="479" spans="1:33">
      <c r="A479" s="30"/>
      <c r="B479" s="30"/>
      <c r="C479" s="30"/>
      <c r="D479" s="48"/>
      <c r="AG479" s="15"/>
    </row>
    <row r="480" spans="1:33">
      <c r="A480" s="30"/>
      <c r="B480" s="30"/>
      <c r="C480" s="30"/>
      <c r="D480" s="48"/>
      <c r="AG480" s="15"/>
    </row>
    <row r="481" spans="1:33">
      <c r="A481" s="30"/>
      <c r="B481" s="30"/>
      <c r="C481" s="30"/>
      <c r="D481" s="48"/>
      <c r="AG481" s="15"/>
    </row>
    <row r="482" spans="1:33">
      <c r="A482" s="30"/>
      <c r="B482" s="30"/>
      <c r="C482" s="30"/>
      <c r="D482" s="48"/>
      <c r="AG482" s="15"/>
    </row>
    <row r="483" spans="1:33">
      <c r="A483" s="30"/>
      <c r="B483" s="30"/>
      <c r="C483" s="30"/>
      <c r="D483" s="48"/>
      <c r="AG483" s="15"/>
    </row>
    <row r="484" spans="1:33">
      <c r="A484" s="30"/>
      <c r="B484" s="30"/>
      <c r="C484" s="30"/>
      <c r="D484" s="48"/>
      <c r="AG484" s="15"/>
    </row>
    <row r="485" spans="1:33">
      <c r="A485" s="30"/>
      <c r="B485" s="30"/>
      <c r="C485" s="30"/>
      <c r="D485" s="48"/>
      <c r="AG485" s="15"/>
    </row>
    <row r="486" spans="1:33">
      <c r="A486" s="30"/>
      <c r="B486" s="30"/>
      <c r="C486" s="30"/>
      <c r="D486" s="48"/>
      <c r="AG486" s="15"/>
    </row>
    <row r="487" spans="1:33">
      <c r="A487" s="30"/>
      <c r="B487" s="30"/>
      <c r="C487" s="30"/>
      <c r="D487" s="48"/>
      <c r="AG487" s="15"/>
    </row>
    <row r="488" spans="1:33">
      <c r="A488" s="30"/>
      <c r="B488" s="30"/>
      <c r="C488" s="30"/>
      <c r="D488" s="48"/>
      <c r="AG488" s="15"/>
    </row>
    <row r="489" spans="1:33">
      <c r="A489" s="30"/>
      <c r="B489" s="30"/>
      <c r="C489" s="30"/>
      <c r="D489" s="48"/>
      <c r="AG489" s="15"/>
    </row>
    <row r="490" spans="1:33">
      <c r="A490" s="30"/>
      <c r="B490" s="30"/>
      <c r="C490" s="30"/>
      <c r="D490" s="48"/>
      <c r="AG490" s="15"/>
    </row>
    <row r="491" spans="1:33">
      <c r="A491" s="30"/>
      <c r="B491" s="30"/>
      <c r="C491" s="30"/>
      <c r="D491" s="48"/>
      <c r="AG491" s="15"/>
    </row>
    <row r="492" spans="1:33">
      <c r="A492" s="30"/>
      <c r="B492" s="30"/>
      <c r="C492" s="30"/>
      <c r="D492" s="48"/>
      <c r="AG492" s="15"/>
    </row>
    <row r="493" spans="1:33">
      <c r="A493" s="30"/>
      <c r="B493" s="30"/>
      <c r="C493" s="30"/>
      <c r="D493" s="48"/>
      <c r="AG493" s="15"/>
    </row>
    <row r="494" spans="1:33">
      <c r="A494" s="30"/>
      <c r="B494" s="30"/>
      <c r="C494" s="30"/>
      <c r="D494" s="48"/>
      <c r="AG494" s="15"/>
    </row>
    <row r="495" spans="1:33" ht="15.75">
      <c r="A495" s="53"/>
      <c r="B495" s="30"/>
      <c r="C495" s="30"/>
      <c r="D495" s="48"/>
      <c r="AG495" s="15"/>
    </row>
    <row r="496" spans="1:33">
      <c r="AG496" s="15"/>
    </row>
    <row r="497" spans="4:33">
      <c r="D497" s="16">
        <v>17.177946969696976</v>
      </c>
      <c r="AG497" s="15"/>
    </row>
    <row r="498" spans="4:33">
      <c r="AG498" s="15"/>
    </row>
    <row r="499" spans="4:33">
      <c r="AG499" s="15"/>
    </row>
    <row r="500" spans="4:33">
      <c r="AG500" s="15"/>
    </row>
    <row r="501" spans="4:33">
      <c r="AG501" s="15"/>
    </row>
    <row r="502" spans="4:33">
      <c r="AG502" s="15"/>
    </row>
    <row r="503" spans="4:33">
      <c r="AG503" s="15"/>
    </row>
    <row r="504" spans="4:33">
      <c r="AG504" s="15"/>
    </row>
    <row r="505" spans="4:33">
      <c r="AG505" s="15"/>
    </row>
    <row r="506" spans="4:33">
      <c r="AG506" s="15"/>
    </row>
    <row r="507" spans="4:33">
      <c r="AG507" s="15"/>
    </row>
    <row r="508" spans="4:33">
      <c r="AG508" s="15"/>
    </row>
    <row r="509" spans="4:33">
      <c r="AG509" s="15"/>
    </row>
    <row r="510" spans="4:33">
      <c r="AG510" s="15"/>
    </row>
    <row r="511" spans="4:33">
      <c r="AG511" s="15"/>
    </row>
    <row r="512" spans="4:33">
      <c r="AG512" s="15"/>
    </row>
    <row r="513" spans="33:33">
      <c r="AG513" s="15"/>
    </row>
    <row r="514" spans="33:33">
      <c r="AG514" s="15"/>
    </row>
    <row r="515" spans="33:33">
      <c r="AG515" s="15"/>
    </row>
    <row r="516" spans="33:33">
      <c r="AG516" s="15"/>
    </row>
    <row r="517" spans="33:33">
      <c r="AG517" s="15"/>
    </row>
    <row r="518" spans="33:33">
      <c r="AG518" s="15"/>
    </row>
    <row r="519" spans="33:33">
      <c r="AG519" s="15"/>
    </row>
    <row r="520" spans="33:33">
      <c r="AG520" s="15"/>
    </row>
    <row r="521" spans="33:33">
      <c r="AG521" s="15"/>
    </row>
    <row r="522" spans="33:33">
      <c r="AG522" s="15"/>
    </row>
    <row r="523" spans="33:33">
      <c r="AG523" s="15"/>
    </row>
    <row r="524" spans="33:33">
      <c r="AG524" s="15"/>
    </row>
    <row r="525" spans="33:33">
      <c r="AG525" s="15"/>
    </row>
    <row r="526" spans="33:33">
      <c r="AG526" s="15"/>
    </row>
    <row r="527" spans="33:33">
      <c r="AG527" s="15"/>
    </row>
    <row r="528" spans="33:33">
      <c r="AG528" s="15"/>
    </row>
    <row r="529" spans="33:33">
      <c r="AG529" s="15"/>
    </row>
    <row r="530" spans="33:33">
      <c r="AG530" s="15"/>
    </row>
    <row r="531" spans="33:33">
      <c r="AG531" s="15"/>
    </row>
    <row r="532" spans="33:33">
      <c r="AG532" s="15"/>
    </row>
    <row r="533" spans="33:33">
      <c r="AG533" s="15"/>
    </row>
    <row r="534" spans="33:33">
      <c r="AG534" s="15"/>
    </row>
    <row r="535" spans="33:33">
      <c r="AG535" s="15"/>
    </row>
    <row r="536" spans="33:33">
      <c r="AG536" s="15"/>
    </row>
    <row r="537" spans="33:33">
      <c r="AG537" s="15"/>
    </row>
    <row r="538" spans="33:33">
      <c r="AG538" s="15"/>
    </row>
    <row r="539" spans="33:33">
      <c r="AG539" s="15"/>
    </row>
    <row r="540" spans="33:33">
      <c r="AG540" s="15"/>
    </row>
    <row r="541" spans="33:33">
      <c r="AG541" s="15"/>
    </row>
    <row r="542" spans="33:33">
      <c r="AG542" s="15"/>
    </row>
    <row r="543" spans="33:33">
      <c r="AG543" s="15"/>
    </row>
    <row r="544" spans="33:33">
      <c r="AG544" s="15"/>
    </row>
    <row r="545" spans="33:33">
      <c r="AG545" s="15"/>
    </row>
    <row r="546" spans="33:33">
      <c r="AG546" s="15"/>
    </row>
    <row r="547" spans="33:33">
      <c r="AG547" s="15"/>
    </row>
    <row r="548" spans="33:33">
      <c r="AG548" s="15"/>
    </row>
    <row r="549" spans="33:33">
      <c r="AG549" s="15"/>
    </row>
    <row r="550" spans="33:33">
      <c r="AG550" s="15"/>
    </row>
    <row r="551" spans="33:33">
      <c r="AG551" s="15"/>
    </row>
    <row r="552" spans="33:33">
      <c r="AG552" s="15"/>
    </row>
    <row r="553" spans="33:33">
      <c r="AG553" s="15"/>
    </row>
    <row r="554" spans="33:33">
      <c r="AG554" s="15"/>
    </row>
    <row r="555" spans="33:33">
      <c r="AG555" s="15"/>
    </row>
    <row r="556" spans="33:33">
      <c r="AG556" s="15"/>
    </row>
    <row r="557" spans="33:33">
      <c r="AG557" s="15"/>
    </row>
    <row r="558" spans="33:33">
      <c r="AG558" s="15"/>
    </row>
    <row r="559" spans="33:33">
      <c r="AG559" s="15"/>
    </row>
    <row r="560" spans="33:33">
      <c r="AG560" s="15"/>
    </row>
    <row r="561" spans="33:33">
      <c r="AG561" s="14"/>
    </row>
    <row r="562" spans="33:33">
      <c r="AG562" s="13"/>
    </row>
    <row r="563" spans="33:33">
      <c r="AG563" s="13"/>
    </row>
    <row r="564" spans="33:33">
      <c r="AG564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Hardwick, Laura</cp:lastModifiedBy>
  <dcterms:created xsi:type="dcterms:W3CDTF">2025-08-14T12:28:15Z</dcterms:created>
  <dcterms:modified xsi:type="dcterms:W3CDTF">2026-03-23T17:44:10Z</dcterms:modified>
</cp:coreProperties>
</file>