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ocurement\FY SOLICITATIONS\FY 2026 SOLICATIONS\26-017-LH Paving The Way Project 7\IFB\"/>
    </mc:Choice>
  </mc:AlternateContent>
  <xr:revisionPtr revIDLastSave="0" documentId="8_{98907732-907A-4D25-87B1-612A2751E575}" xr6:coauthVersionLast="47" xr6:coauthVersionMax="47" xr10:uidLastSave="{00000000-0000-0000-0000-000000000000}"/>
  <bookViews>
    <workbookView xWindow="-120" yWindow="-120" windowWidth="25440" windowHeight="1527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54" i="1" l="1"/>
  <c r="DU54" i="1"/>
  <c r="DI54" i="1"/>
  <c r="DC54" i="1"/>
  <c r="CW54" i="1"/>
  <c r="CQ54" i="1"/>
  <c r="CK54" i="1"/>
  <c r="CE54" i="1"/>
  <c r="BS54" i="1"/>
  <c r="D137" i="1"/>
  <c r="BY54" i="1"/>
  <c r="BA54" i="1"/>
  <c r="AU54" i="1"/>
  <c r="BG54" i="1"/>
  <c r="BM54" i="1"/>
  <c r="I52" i="1"/>
  <c r="I51" i="1"/>
  <c r="V51" i="1" s="1"/>
  <c r="I50" i="1"/>
  <c r="V50" i="1" s="1"/>
  <c r="I49" i="1"/>
  <c r="AO49" i="1" s="1"/>
  <c r="I48" i="1"/>
  <c r="AI48" i="1" s="1"/>
  <c r="I47" i="1"/>
  <c r="AI47" i="1" s="1"/>
  <c r="I46" i="1"/>
  <c r="AO46" i="1" s="1"/>
  <c r="I45" i="1"/>
  <c r="J45" i="1" s="1"/>
  <c r="I44" i="1"/>
  <c r="AI44" i="1" s="1"/>
  <c r="I43" i="1"/>
  <c r="J43" i="1" s="1"/>
  <c r="I42" i="1"/>
  <c r="AI42" i="1" s="1"/>
  <c r="I41" i="1"/>
  <c r="AI41" i="1" s="1"/>
  <c r="I40" i="1"/>
  <c r="AI40" i="1" s="1"/>
  <c r="I39" i="1"/>
  <c r="AO39" i="1" s="1"/>
  <c r="I38" i="1"/>
  <c r="AO38" i="1" s="1"/>
  <c r="I37" i="1"/>
  <c r="AO37" i="1" s="1"/>
  <c r="I36" i="1"/>
  <c r="V36" i="1" s="1"/>
  <c r="I35" i="1"/>
  <c r="AO35" i="1" s="1"/>
  <c r="I34" i="1"/>
  <c r="AO34" i="1" s="1"/>
  <c r="I33" i="1"/>
  <c r="V33" i="1" s="1"/>
  <c r="I32" i="1"/>
  <c r="AO32" i="1" s="1"/>
  <c r="I31" i="1"/>
  <c r="J31" i="1" s="1"/>
  <c r="I30" i="1"/>
  <c r="AI30" i="1" s="1"/>
  <c r="I29" i="1"/>
  <c r="J29" i="1" s="1"/>
  <c r="I28" i="1"/>
  <c r="AI28" i="1" s="1"/>
  <c r="I27" i="1"/>
  <c r="AI27" i="1" s="1"/>
  <c r="I26" i="1"/>
  <c r="AI26" i="1" s="1"/>
  <c r="I25" i="1"/>
  <c r="AI25" i="1" s="1"/>
  <c r="I24" i="1"/>
  <c r="AO24" i="1" s="1"/>
  <c r="I23" i="1"/>
  <c r="AO23" i="1" s="1"/>
  <c r="I22" i="1"/>
  <c r="AI22" i="1" s="1"/>
  <c r="I21" i="1"/>
  <c r="AO21" i="1" s="1"/>
  <c r="I20" i="1"/>
  <c r="AI20" i="1" s="1"/>
  <c r="I19" i="1"/>
  <c r="AI19" i="1" s="1"/>
  <c r="I18" i="1"/>
  <c r="AO18" i="1" s="1"/>
  <c r="I17" i="1"/>
  <c r="J17" i="1" s="1"/>
  <c r="I16" i="1"/>
  <c r="AI16" i="1" s="1"/>
  <c r="I15" i="1"/>
  <c r="J15" i="1" s="1"/>
  <c r="I14" i="1"/>
  <c r="AI14" i="1" s="1"/>
  <c r="I13" i="1"/>
  <c r="AI13" i="1" s="1"/>
  <c r="I12" i="1"/>
  <c r="AO12" i="1" s="1"/>
  <c r="I11" i="1"/>
  <c r="AO11" i="1" s="1"/>
  <c r="I10" i="1"/>
  <c r="J10" i="1" s="1"/>
  <c r="I9" i="1"/>
  <c r="AO9" i="1" s="1"/>
  <c r="I8" i="1"/>
  <c r="J8" i="1" s="1"/>
  <c r="I7" i="1"/>
  <c r="V7" i="1" s="1"/>
  <c r="I6" i="1"/>
  <c r="AO6" i="1" s="1"/>
  <c r="I5" i="1"/>
  <c r="J5" i="1" s="1"/>
  <c r="I4" i="1"/>
  <c r="AO4" i="1" s="1"/>
  <c r="AO52" i="1"/>
  <c r="AO51" i="1"/>
  <c r="AO10" i="1"/>
  <c r="AI52" i="1"/>
  <c r="AI51" i="1"/>
  <c r="AI50" i="1"/>
  <c r="AI49" i="1"/>
  <c r="AI38" i="1"/>
  <c r="AI24" i="1"/>
  <c r="AI23" i="1"/>
  <c r="AI21" i="1"/>
  <c r="AI10" i="1"/>
  <c r="AI9" i="1"/>
  <c r="AI8" i="1"/>
  <c r="V52" i="1"/>
  <c r="V23" i="1"/>
  <c r="V10" i="1"/>
  <c r="V9" i="1"/>
  <c r="V8" i="1"/>
  <c r="J52" i="1"/>
  <c r="J51" i="1"/>
  <c r="J50" i="1"/>
  <c r="J37" i="1"/>
  <c r="J24" i="1"/>
  <c r="J23" i="1"/>
  <c r="J22" i="1"/>
  <c r="J21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20" i="1" l="1"/>
  <c r="V21" i="1"/>
  <c r="AI31" i="1"/>
  <c r="V24" i="1"/>
  <c r="G54" i="1"/>
  <c r="J38" i="1"/>
  <c r="V37" i="1"/>
  <c r="AI34" i="1"/>
  <c r="AI33" i="1"/>
  <c r="J9" i="1"/>
  <c r="J46" i="1"/>
  <c r="V38" i="1"/>
  <c r="AI35" i="1"/>
  <c r="J34" i="1"/>
  <c r="AO19" i="1"/>
  <c r="J35" i="1"/>
  <c r="AO22" i="1"/>
  <c r="V35" i="1"/>
  <c r="J18" i="1"/>
  <c r="J47" i="1"/>
  <c r="V49" i="1"/>
  <c r="AI36" i="1"/>
  <c r="AO47" i="1"/>
  <c r="J33" i="1"/>
  <c r="AO20" i="1"/>
  <c r="J36" i="1"/>
  <c r="AI32" i="1"/>
  <c r="J19" i="1"/>
  <c r="J49" i="1"/>
  <c r="AI37" i="1"/>
  <c r="AO50" i="1"/>
  <c r="V39" i="1"/>
  <c r="V11" i="1"/>
  <c r="V40" i="1"/>
  <c r="AO48" i="1"/>
  <c r="V14" i="1"/>
  <c r="V28" i="1"/>
  <c r="V15" i="1"/>
  <c r="V29" i="1"/>
  <c r="V43" i="1"/>
  <c r="AI11" i="1"/>
  <c r="V16" i="1"/>
  <c r="V30" i="1"/>
  <c r="AI12" i="1"/>
  <c r="V17" i="1"/>
  <c r="V45" i="1"/>
  <c r="AI17" i="1"/>
  <c r="J48" i="1"/>
  <c r="AO33" i="1"/>
  <c r="V25" i="1"/>
  <c r="V26" i="1"/>
  <c r="V13" i="1"/>
  <c r="V27" i="1"/>
  <c r="V41" i="1"/>
  <c r="V42" i="1"/>
  <c r="J11" i="1"/>
  <c r="V44" i="1"/>
  <c r="V31" i="1"/>
  <c r="V18" i="1"/>
  <c r="V32" i="1"/>
  <c r="V46" i="1"/>
  <c r="AI18" i="1"/>
  <c r="V19" i="1"/>
  <c r="V47" i="1"/>
  <c r="AI45" i="1"/>
  <c r="AO36" i="1"/>
  <c r="V20" i="1"/>
  <c r="V34" i="1"/>
  <c r="V48" i="1"/>
  <c r="AI46" i="1"/>
  <c r="V22" i="1"/>
  <c r="J32" i="1"/>
  <c r="J12" i="1"/>
  <c r="V12" i="1"/>
  <c r="AO40" i="1"/>
  <c r="AO13" i="1"/>
  <c r="AO41" i="1"/>
  <c r="AO28" i="1"/>
  <c r="AO42" i="1"/>
  <c r="J25" i="1"/>
  <c r="J40" i="1"/>
  <c r="AO25" i="1"/>
  <c r="AO26" i="1"/>
  <c r="AO27" i="1"/>
  <c r="AO14" i="1"/>
  <c r="J39" i="1"/>
  <c r="AO15" i="1"/>
  <c r="AO29" i="1"/>
  <c r="AO43" i="1"/>
  <c r="J26" i="1"/>
  <c r="AO16" i="1"/>
  <c r="AO30" i="1"/>
  <c r="AO44" i="1"/>
  <c r="J13" i="1"/>
  <c r="J27" i="1"/>
  <c r="J41" i="1"/>
  <c r="AI39" i="1"/>
  <c r="AO8" i="1"/>
  <c r="AO17" i="1"/>
  <c r="AO31" i="1"/>
  <c r="AO45" i="1"/>
  <c r="J14" i="1"/>
  <c r="J28" i="1"/>
  <c r="J42" i="1"/>
  <c r="J16" i="1"/>
  <c r="J30" i="1"/>
  <c r="J44" i="1"/>
  <c r="AI15" i="1"/>
  <c r="AI29" i="1"/>
  <c r="AI43" i="1"/>
  <c r="AI4" i="1"/>
  <c r="AI6" i="1"/>
  <c r="V6" i="1"/>
  <c r="AI7" i="1"/>
  <c r="J7" i="1"/>
  <c r="J6" i="1"/>
  <c r="AO5" i="1"/>
  <c r="AI5" i="1"/>
  <c r="V5" i="1"/>
  <c r="AO7" i="1"/>
  <c r="V4" i="1"/>
  <c r="J4" i="1"/>
  <c r="AO54" i="1" l="1"/>
  <c r="V54" i="1"/>
  <c r="AI54" i="1"/>
  <c r="J54" i="1"/>
</calcChain>
</file>

<file path=xl/sharedStrings.xml><?xml version="1.0" encoding="utf-8"?>
<sst xmlns="http://schemas.openxmlformats.org/spreadsheetml/2006/main" count="482" uniqueCount="161">
  <si>
    <t>Road Name</t>
  </si>
  <si>
    <t>Rating</t>
  </si>
  <si>
    <t>Length</t>
  </si>
  <si>
    <t>Miles</t>
  </si>
  <si>
    <t xml:space="preserve"> Width (Ft)</t>
  </si>
  <si>
    <t xml:space="preserve"> Square Yards</t>
  </si>
  <si>
    <t xml:space="preserve"> Patchwork,SY, E</t>
  </si>
  <si>
    <t>Patchwork,SY,A</t>
  </si>
  <si>
    <t>Price</t>
  </si>
  <si>
    <t>Cont Amt</t>
  </si>
  <si>
    <t>Actual Amt</t>
  </si>
  <si>
    <t>Difference</t>
  </si>
  <si>
    <t>Deep Patch SY, E</t>
  </si>
  <si>
    <t>Deep Patch SY, A</t>
  </si>
  <si>
    <t>Asphalt, Tons 12.5 mm, E</t>
  </si>
  <si>
    <t>Asphalt,Tons 12.5 mm, A</t>
  </si>
  <si>
    <t>Asphalt, Tons 9.5 mm, E</t>
  </si>
  <si>
    <t>Asphalt,Tons 9.5 mm, A</t>
  </si>
  <si>
    <t>Tack,Gal, E</t>
  </si>
  <si>
    <t>Tack,Gal, A</t>
  </si>
  <si>
    <t>Milling,Tons, E</t>
  </si>
  <si>
    <t>Milling, Tons, A</t>
  </si>
  <si>
    <t xml:space="preserve"> M.H. (EA), E</t>
  </si>
  <si>
    <t xml:space="preserve"> M.H. (EA), A</t>
  </si>
  <si>
    <t>M.H. Risers (EA), E</t>
  </si>
  <si>
    <t>M.H. Risers (EA), A</t>
  </si>
  <si>
    <t>W.V. (EA), E</t>
  </si>
  <si>
    <t>W.V. (EA), A</t>
  </si>
  <si>
    <t>W.V. Risers (EA), E</t>
  </si>
  <si>
    <t>W.V. Risers (EA), A</t>
  </si>
  <si>
    <t>Striping, M (Centerline And Lane Lines), A</t>
  </si>
  <si>
    <t>Traffic Loop (EA), E</t>
  </si>
  <si>
    <t>Traffic Loops (EA), A</t>
  </si>
  <si>
    <t xml:space="preserve">Painted Arrows(EA), E </t>
  </si>
  <si>
    <t xml:space="preserve">Painted Arrows (EA), A </t>
  </si>
  <si>
    <t>Bike Symbols(EA),E</t>
  </si>
  <si>
    <t>Bike Symbols(EA),A</t>
  </si>
  <si>
    <t xml:space="preserve">Painted Crosswalks(LF), E </t>
  </si>
  <si>
    <t xml:space="preserve">Painted Crosswalks (LF), A </t>
  </si>
  <si>
    <t xml:space="preserve">Painted Stop Bars(LF), E </t>
  </si>
  <si>
    <t xml:space="preserve">Painted Stop Bars(LF), A </t>
  </si>
  <si>
    <t>RR Symbols(EA), E</t>
  </si>
  <si>
    <t>RR Symbols(EA), A</t>
  </si>
  <si>
    <t>Painted Hatching, LF, E</t>
  </si>
  <si>
    <t>Painted Hatching, LF, A</t>
  </si>
  <si>
    <t>GABC E</t>
  </si>
  <si>
    <t>GABC A</t>
  </si>
  <si>
    <t>RPM,M,E</t>
  </si>
  <si>
    <t>RPM,M,A</t>
  </si>
  <si>
    <t>Clip Grass Shoulders, Miles, Est.</t>
  </si>
  <si>
    <t>Clip Grass Shoulders, Miles, Actual</t>
  </si>
  <si>
    <t>From</t>
  </si>
  <si>
    <t>To</t>
  </si>
  <si>
    <t>Striping, M (Centerline And Lane Lines)LF, Est.</t>
  </si>
  <si>
    <t>Item</t>
  </si>
  <si>
    <t>Unit</t>
  </si>
  <si>
    <t>Quantity</t>
  </si>
  <si>
    <t>Unit Price</t>
  </si>
  <si>
    <t>Total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</si>
  <si>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</si>
  <si>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</si>
  <si>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</si>
  <si>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</si>
  <si>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</si>
  <si>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</si>
  <si>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</si>
  <si>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</si>
  <si>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 xml:space="preserve">Install Furnished Sewer Manhole, Storm Manholes, </t>
  </si>
  <si>
    <t>EA</t>
  </si>
  <si>
    <t>Install Furnished  Water Valve Riser</t>
  </si>
  <si>
    <t>Manhole (Adjustment)</t>
  </si>
  <si>
    <t>Water Valve (Adjustment)</t>
  </si>
  <si>
    <t>Traffic Signal Loop Install</t>
  </si>
  <si>
    <t>Striping (Center Lines, Edge Lines, Lane Lines)</t>
  </si>
  <si>
    <t>LF</t>
  </si>
  <si>
    <t>Painted Arrows</t>
  </si>
  <si>
    <t>Bike Symbols</t>
  </si>
  <si>
    <t>Painted Messages</t>
  </si>
  <si>
    <t>Painted Crosswalks</t>
  </si>
  <si>
    <t>Painted Stop Bars</t>
  </si>
  <si>
    <t>Painted RR Symbols</t>
  </si>
  <si>
    <t>Painted Hatching</t>
  </si>
  <si>
    <t>Rumble Stripe</t>
  </si>
  <si>
    <t>SET</t>
  </si>
  <si>
    <t>RPMs</t>
  </si>
  <si>
    <t>MILE</t>
  </si>
  <si>
    <t>Clipping Grassed Shoulders</t>
  </si>
  <si>
    <t>Project Quantity Sheet for Package 7 Road List</t>
  </si>
  <si>
    <t>Bass Road</t>
  </si>
  <si>
    <t>Columbus Road</t>
  </si>
  <si>
    <t>Oxford Road</t>
  </si>
  <si>
    <t>Surrey Lane</t>
  </si>
  <si>
    <t>Yorkshire Dr</t>
  </si>
  <si>
    <t>Brittany Downs</t>
  </si>
  <si>
    <t>Summerfield Drive</t>
  </si>
  <si>
    <t>Oak Tree Dr</t>
  </si>
  <si>
    <t>Springdale Woods Dr</t>
  </si>
  <si>
    <t>Silver Springs Dr</t>
  </si>
  <si>
    <t>Allenwoods Ct</t>
  </si>
  <si>
    <t>Spring Valley Ct</t>
  </si>
  <si>
    <t>Clarksville Ct</t>
  </si>
  <si>
    <t>Fawn Lake Ct</t>
  </si>
  <si>
    <t>Maimont Circle</t>
  </si>
  <si>
    <t xml:space="preserve">Providence Blvd </t>
  </si>
  <si>
    <t>Westchester Dr</t>
  </si>
  <si>
    <t xml:space="preserve">Sweetbriar Trail </t>
  </si>
  <si>
    <t>Kentucky Downs</t>
  </si>
  <si>
    <t>Bradford Dr</t>
  </si>
  <si>
    <t>Rivoli Dr</t>
  </si>
  <si>
    <t xml:space="preserve">St Croix </t>
  </si>
  <si>
    <t xml:space="preserve">Howard Oaks Dr </t>
  </si>
  <si>
    <t xml:space="preserve">Forsyth Road </t>
  </si>
  <si>
    <t xml:space="preserve">Eisenhower Pkwy </t>
  </si>
  <si>
    <t xml:space="preserve">Hopewell Rd </t>
  </si>
  <si>
    <t xml:space="preserve">Wesleyan Dr </t>
  </si>
  <si>
    <t xml:space="preserve">Yorkshire Dr </t>
  </si>
  <si>
    <t xml:space="preserve">Surrey Lane </t>
  </si>
  <si>
    <t xml:space="preserve">Brittany Downs </t>
  </si>
  <si>
    <t xml:space="preserve">Oxford Road north </t>
  </si>
  <si>
    <t xml:space="preserve">Oxford Road </t>
  </si>
  <si>
    <t xml:space="preserve">Wesleyan Woods Dr </t>
  </si>
  <si>
    <t xml:space="preserve">Oxford Road south </t>
  </si>
  <si>
    <t xml:space="preserve">Rivoli Dr </t>
  </si>
  <si>
    <t xml:space="preserve">Summerwind Dr </t>
  </si>
  <si>
    <t>Rivoli Dr r</t>
  </si>
  <si>
    <t xml:space="preserve">Oak Tree Dr </t>
  </si>
  <si>
    <t xml:space="preserve">Spring Valley Ct </t>
  </si>
  <si>
    <t xml:space="preserve">Springdale Woods Dr </t>
  </si>
  <si>
    <t xml:space="preserve">Silver Springs Dr </t>
  </si>
  <si>
    <t xml:space="preserve">Fawn Lake Ct </t>
  </si>
  <si>
    <t xml:space="preserve">Clarksville Ct </t>
  </si>
  <si>
    <t xml:space="preserve">Maimont Circle </t>
  </si>
  <si>
    <t xml:space="preserve"> Westchester Dr</t>
  </si>
  <si>
    <t xml:space="preserve"> Sweetbriar Trail</t>
  </si>
  <si>
    <t xml:space="preserve"> Kentucky Downs</t>
  </si>
  <si>
    <t xml:space="preserve"> Rivoli Dr</t>
  </si>
  <si>
    <t>St Croix Dr</t>
  </si>
  <si>
    <t xml:space="preserve"> Howard Oaks Dr</t>
  </si>
  <si>
    <t xml:space="preserve"> Forsyth Road</t>
  </si>
  <si>
    <t xml:space="preserve"> Hopewell Rd</t>
  </si>
  <si>
    <t>Old Knoxville Rd</t>
  </si>
  <si>
    <t xml:space="preserve"> Surrey Lane</t>
  </si>
  <si>
    <t xml:space="preserve"> Brittany Downs</t>
  </si>
  <si>
    <t xml:space="preserve"> Summerfield Dr</t>
  </si>
  <si>
    <t xml:space="preserve"> cul-de-sac</t>
  </si>
  <si>
    <t xml:space="preserve"> Waterford Place</t>
  </si>
  <si>
    <t>cul-de-sac</t>
  </si>
  <si>
    <t xml:space="preserve"> Rivoli Drive</t>
  </si>
  <si>
    <t xml:space="preserve"> Oak Tree Dr</t>
  </si>
  <si>
    <t xml:space="preserve"> Silver Springs Dr</t>
  </si>
  <si>
    <t xml:space="preserve"> Springdale Woods Dr</t>
  </si>
  <si>
    <t xml:space="preserve"> Summerwind Dr</t>
  </si>
  <si>
    <t xml:space="preserve"> Sspringdale Woods Dr</t>
  </si>
  <si>
    <t xml:space="preserve"> Maimont Circle</t>
  </si>
  <si>
    <t>Summerwind Dr</t>
  </si>
  <si>
    <t>Zebulon Road</t>
  </si>
  <si>
    <t>rr</t>
  </si>
  <si>
    <t>Abington Way</t>
  </si>
  <si>
    <t xml:space="preserve"> Abington Ct</t>
  </si>
  <si>
    <t>Abington Ct</t>
  </si>
  <si>
    <t xml:space="preserve">Abington 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</si>
</sst>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4" fillId="2" borderId="2" applyNumberFormat="0" applyAlignment="0" applyProtection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4" fillId="2" borderId="2" xfId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2" xfId="1" applyFill="1"/>
    <xf numFmtId="0" fontId="4" fillId="3" borderId="3" xfId="1" applyFill="1" applyBorder="1"/>
    <xf numFmtId="0" fontId="4" fillId="3" borderId="0" xfId="1" applyFill="1" applyBorder="1"/>
    <xf numFmtId="2" fontId="4" fillId="3" borderId="0" xfId="1" applyNumberFormat="1" applyFill="1" applyBorder="1"/>
    <xf numFmtId="0" fontId="6" fillId="0" borderId="0" xfId="2"/>
    <xf numFmtId="2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2" fontId="4" fillId="4" borderId="0" xfId="1" applyNumberFormat="1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0" xfId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</cellXfs>
  <cellStyles count="3">
    <cellStyle name="Input" xfId="1" builtinId="20"/>
    <cellStyle name="Normal" xfId="0" builtinId="0"/>
    <cellStyle name="Normal 2" xfId="2" xr:uid="{3B13D891-A89E-4E63-8094-AC0D268FE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EH472"/>
  <sheetViews>
    <sheetView tabSelected="1" workbookViewId="0">
      <selection activeCell="A60" sqref="A60:E82"/>
    </sheetView>
  </sheetViews>
  <sheetFormatPr defaultRowHeight="15" x14ac:dyDescent="0.25"/>
  <cols>
    <col min="1" max="132" width="20.7109375" customWidth="1"/>
    <col min="133" max="133" width="20.7109375" style="7" customWidth="1"/>
    <col min="134" max="138" width="20.7109375" customWidth="1"/>
  </cols>
  <sheetData>
    <row r="1" spans="1:138" ht="31.5" x14ac:dyDescent="0.5">
      <c r="A1" s="1" t="s">
        <v>87</v>
      </c>
      <c r="B1" s="1"/>
      <c r="C1" s="1"/>
      <c r="EC1" s="17"/>
    </row>
    <row r="2" spans="1:138" x14ac:dyDescent="0.25">
      <c r="DU2" t="s">
        <v>156</v>
      </c>
      <c r="EC2" s="17"/>
    </row>
    <row r="3" spans="1:138" ht="44.25" customHeight="1" x14ac:dyDescent="0.3">
      <c r="A3" s="24" t="s">
        <v>0</v>
      </c>
      <c r="B3" s="24" t="s">
        <v>51</v>
      </c>
      <c r="C3" s="24" t="s">
        <v>52</v>
      </c>
      <c r="D3" s="25"/>
      <c r="E3" s="26" t="s">
        <v>1</v>
      </c>
      <c r="F3" s="26" t="s">
        <v>2</v>
      </c>
      <c r="G3" s="27" t="s">
        <v>3</v>
      </c>
      <c r="H3" s="27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14</v>
      </c>
      <c r="W3" s="14" t="s">
        <v>15</v>
      </c>
      <c r="X3" s="14" t="s">
        <v>8</v>
      </c>
      <c r="Y3" s="14" t="s">
        <v>9</v>
      </c>
      <c r="Z3" s="14" t="s">
        <v>10</v>
      </c>
      <c r="AA3" s="14" t="s">
        <v>11</v>
      </c>
      <c r="AB3" s="14" t="s">
        <v>16</v>
      </c>
      <c r="AC3" s="14" t="s">
        <v>17</v>
      </c>
      <c r="AD3" s="14" t="s">
        <v>8</v>
      </c>
      <c r="AE3" s="14" t="s">
        <v>9</v>
      </c>
      <c r="AF3" s="14" t="s">
        <v>10</v>
      </c>
      <c r="AG3" s="14" t="s">
        <v>11</v>
      </c>
      <c r="AH3" s="14"/>
      <c r="AI3" s="14" t="s">
        <v>18</v>
      </c>
      <c r="AJ3" s="14" t="s">
        <v>19</v>
      </c>
      <c r="AK3" s="14" t="s">
        <v>8</v>
      </c>
      <c r="AL3" s="14" t="s">
        <v>9</v>
      </c>
      <c r="AM3" s="14" t="s">
        <v>10</v>
      </c>
      <c r="AN3" s="14" t="s">
        <v>11</v>
      </c>
      <c r="AO3" s="14" t="s">
        <v>20</v>
      </c>
      <c r="AP3" s="14" t="s">
        <v>21</v>
      </c>
      <c r="AQ3" s="14" t="s">
        <v>8</v>
      </c>
      <c r="AR3" s="14" t="s">
        <v>9</v>
      </c>
      <c r="AS3" s="14" t="s">
        <v>10</v>
      </c>
      <c r="AT3" s="14" t="s">
        <v>11</v>
      </c>
      <c r="AU3" s="14" t="s">
        <v>22</v>
      </c>
      <c r="AV3" s="14" t="s">
        <v>23</v>
      </c>
      <c r="AW3" s="14" t="s">
        <v>8</v>
      </c>
      <c r="AX3" s="14" t="s">
        <v>9</v>
      </c>
      <c r="AY3" s="14" t="s">
        <v>10</v>
      </c>
      <c r="AZ3" s="14" t="s">
        <v>11</v>
      </c>
      <c r="BA3" s="14" t="s">
        <v>24</v>
      </c>
      <c r="BB3" s="14" t="s">
        <v>25</v>
      </c>
      <c r="BC3" s="14" t="s">
        <v>8</v>
      </c>
      <c r="BD3" s="14" t="s">
        <v>9</v>
      </c>
      <c r="BE3" s="14" t="s">
        <v>10</v>
      </c>
      <c r="BF3" s="14" t="s">
        <v>11</v>
      </c>
      <c r="BG3" s="14" t="s">
        <v>26</v>
      </c>
      <c r="BH3" s="14" t="s">
        <v>27</v>
      </c>
      <c r="BI3" s="14" t="s">
        <v>8</v>
      </c>
      <c r="BJ3" s="14" t="s">
        <v>9</v>
      </c>
      <c r="BK3" s="14" t="s">
        <v>10</v>
      </c>
      <c r="BL3" s="14" t="s">
        <v>11</v>
      </c>
      <c r="BM3" s="14" t="s">
        <v>28</v>
      </c>
      <c r="BN3" s="14" t="s">
        <v>29</v>
      </c>
      <c r="BO3" s="14" t="s">
        <v>8</v>
      </c>
      <c r="BP3" s="14" t="s">
        <v>9</v>
      </c>
      <c r="BQ3" s="14" t="s">
        <v>10</v>
      </c>
      <c r="BR3" s="14" t="s">
        <v>11</v>
      </c>
      <c r="BS3" s="28" t="s">
        <v>53</v>
      </c>
      <c r="BT3" s="14" t="s">
        <v>30</v>
      </c>
      <c r="BU3" s="14" t="s">
        <v>8</v>
      </c>
      <c r="BV3" s="14" t="s">
        <v>9</v>
      </c>
      <c r="BW3" s="14" t="s">
        <v>10</v>
      </c>
      <c r="BX3" s="14" t="s">
        <v>11</v>
      </c>
      <c r="BY3" s="14" t="s">
        <v>31</v>
      </c>
      <c r="BZ3" s="14" t="s">
        <v>32</v>
      </c>
      <c r="CA3" s="14" t="s">
        <v>8</v>
      </c>
      <c r="CB3" s="14" t="s">
        <v>9</v>
      </c>
      <c r="CC3" s="14" t="s">
        <v>10</v>
      </c>
      <c r="CD3" s="14" t="s">
        <v>11</v>
      </c>
      <c r="CE3" s="28" t="s">
        <v>33</v>
      </c>
      <c r="CF3" s="14" t="s">
        <v>34</v>
      </c>
      <c r="CG3" s="14" t="s">
        <v>8</v>
      </c>
      <c r="CH3" s="14" t="s">
        <v>9</v>
      </c>
      <c r="CI3" s="14" t="s">
        <v>10</v>
      </c>
      <c r="CJ3" s="14" t="s">
        <v>11</v>
      </c>
      <c r="CK3" s="28" t="s">
        <v>35</v>
      </c>
      <c r="CL3" s="14" t="s">
        <v>36</v>
      </c>
      <c r="CM3" s="14" t="s">
        <v>8</v>
      </c>
      <c r="CN3" s="14" t="s">
        <v>9</v>
      </c>
      <c r="CO3" s="14" t="s">
        <v>10</v>
      </c>
      <c r="CP3" s="14" t="s">
        <v>11</v>
      </c>
      <c r="CQ3" s="28" t="s">
        <v>37</v>
      </c>
      <c r="CR3" s="14" t="s">
        <v>38</v>
      </c>
      <c r="CS3" s="14" t="s">
        <v>8</v>
      </c>
      <c r="CT3" s="14" t="s">
        <v>9</v>
      </c>
      <c r="CU3" s="14" t="s">
        <v>10</v>
      </c>
      <c r="CV3" s="14" t="s">
        <v>11</v>
      </c>
      <c r="CW3" s="28" t="s">
        <v>39</v>
      </c>
      <c r="CX3" s="14" t="s">
        <v>40</v>
      </c>
      <c r="CY3" s="14" t="s">
        <v>8</v>
      </c>
      <c r="CZ3" s="14" t="s">
        <v>9</v>
      </c>
      <c r="DA3" s="14" t="s">
        <v>10</v>
      </c>
      <c r="DB3" s="14" t="s">
        <v>11</v>
      </c>
      <c r="DC3" s="28" t="s">
        <v>41</v>
      </c>
      <c r="DD3" s="14" t="s">
        <v>42</v>
      </c>
      <c r="DE3" s="14" t="s">
        <v>8</v>
      </c>
      <c r="DF3" s="14" t="s">
        <v>9</v>
      </c>
      <c r="DG3" s="14" t="s">
        <v>10</v>
      </c>
      <c r="DH3" s="14" t="s">
        <v>11</v>
      </c>
      <c r="DI3" s="28" t="s">
        <v>43</v>
      </c>
      <c r="DJ3" s="14" t="s">
        <v>44</v>
      </c>
      <c r="DK3" s="14" t="s">
        <v>8</v>
      </c>
      <c r="DL3" s="14" t="s">
        <v>9</v>
      </c>
      <c r="DM3" s="14" t="s">
        <v>10</v>
      </c>
      <c r="DN3" s="14" t="s">
        <v>11</v>
      </c>
      <c r="DO3" s="14" t="s">
        <v>45</v>
      </c>
      <c r="DP3" s="14" t="s">
        <v>46</v>
      </c>
      <c r="DQ3" s="14" t="s">
        <v>8</v>
      </c>
      <c r="DR3" s="14" t="s">
        <v>9</v>
      </c>
      <c r="DS3" s="14" t="s">
        <v>10</v>
      </c>
      <c r="DT3" s="14" t="s">
        <v>11</v>
      </c>
      <c r="DU3" s="14" t="s">
        <v>47</v>
      </c>
      <c r="DV3" s="14" t="s">
        <v>48</v>
      </c>
      <c r="DW3" s="14" t="s">
        <v>8</v>
      </c>
      <c r="DX3" s="14" t="s">
        <v>9</v>
      </c>
      <c r="DY3" s="14" t="s">
        <v>10</v>
      </c>
      <c r="DZ3" s="14" t="s">
        <v>11</v>
      </c>
      <c r="EA3" s="14"/>
      <c r="EB3" s="14"/>
      <c r="EC3" s="29" t="s">
        <v>49</v>
      </c>
      <c r="ED3" s="14" t="s">
        <v>50</v>
      </c>
      <c r="EE3" s="14" t="s">
        <v>8</v>
      </c>
      <c r="EF3" s="14" t="s">
        <v>9</v>
      </c>
      <c r="EG3" s="14" t="s">
        <v>10</v>
      </c>
      <c r="EH3" s="14" t="s">
        <v>11</v>
      </c>
    </row>
    <row r="4" spans="1:138" ht="15.75" x14ac:dyDescent="0.25">
      <c r="A4" s="19" t="s">
        <v>88</v>
      </c>
      <c r="B4" s="19" t="s">
        <v>103</v>
      </c>
      <c r="C4" s="19" t="s">
        <v>132</v>
      </c>
      <c r="E4" s="2"/>
      <c r="F4" s="19">
        <v>1292</v>
      </c>
      <c r="G4" s="5">
        <f>F4/5280</f>
        <v>0.24469696969696969</v>
      </c>
      <c r="H4">
        <v>60</v>
      </c>
      <c r="I4" s="5">
        <f>((F4*H4)/9)</f>
        <v>8613.3333333333339</v>
      </c>
      <c r="J4" s="5">
        <f>I4*0.1</f>
        <v>861.33333333333348</v>
      </c>
      <c r="K4">
        <v>0</v>
      </c>
      <c r="L4">
        <v>0</v>
      </c>
      <c r="M4">
        <v>0</v>
      </c>
      <c r="N4">
        <v>0</v>
      </c>
      <c r="O4">
        <v>0</v>
      </c>
      <c r="V4" s="6">
        <f>(165*I4)/2000</f>
        <v>710.6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 s="5">
        <f>I4*0.06</f>
        <v>516.80000000000007</v>
      </c>
      <c r="AJ4">
        <v>0</v>
      </c>
      <c r="AK4">
        <v>0</v>
      </c>
      <c r="AL4">
        <v>0</v>
      </c>
      <c r="AM4">
        <v>0</v>
      </c>
      <c r="AN4">
        <v>0</v>
      </c>
      <c r="AO4" s="6">
        <f>I4*0.0825</f>
        <v>710.60000000000014</v>
      </c>
      <c r="AP4">
        <v>0</v>
      </c>
      <c r="AQ4">
        <v>0</v>
      </c>
      <c r="AR4">
        <v>0</v>
      </c>
      <c r="AS4">
        <v>0</v>
      </c>
      <c r="AT4">
        <v>0</v>
      </c>
      <c r="AU4" s="31">
        <v>0</v>
      </c>
      <c r="AV4">
        <v>0</v>
      </c>
      <c r="AW4">
        <v>0</v>
      </c>
      <c r="AX4">
        <v>0</v>
      </c>
      <c r="AY4">
        <v>0</v>
      </c>
      <c r="AZ4">
        <v>0</v>
      </c>
      <c r="BA4" s="31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3</v>
      </c>
      <c r="BH4">
        <v>0</v>
      </c>
      <c r="BI4">
        <v>0</v>
      </c>
      <c r="BJ4">
        <v>0</v>
      </c>
      <c r="BK4">
        <v>0</v>
      </c>
      <c r="BL4">
        <v>0</v>
      </c>
      <c r="BM4">
        <v>3</v>
      </c>
      <c r="BN4">
        <v>0</v>
      </c>
      <c r="BO4">
        <v>0</v>
      </c>
      <c r="BP4">
        <v>0</v>
      </c>
      <c r="BQ4">
        <v>0</v>
      </c>
      <c r="BR4">
        <v>0</v>
      </c>
      <c r="BS4">
        <v>6591</v>
      </c>
      <c r="BT4">
        <v>0</v>
      </c>
      <c r="BU4">
        <v>0</v>
      </c>
      <c r="BV4">
        <v>0</v>
      </c>
      <c r="BW4">
        <v>0</v>
      </c>
      <c r="BX4">
        <v>0</v>
      </c>
      <c r="BY4">
        <v>2</v>
      </c>
      <c r="BZ4">
        <v>0</v>
      </c>
      <c r="CA4">
        <v>0</v>
      </c>
      <c r="CB4">
        <v>0</v>
      </c>
      <c r="CC4">
        <v>0</v>
      </c>
      <c r="CD4">
        <v>0</v>
      </c>
      <c r="CE4">
        <v>23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83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314</v>
      </c>
      <c r="DJ4">
        <v>0</v>
      </c>
      <c r="DK4">
        <v>0</v>
      </c>
      <c r="DL4">
        <v>0</v>
      </c>
      <c r="DM4">
        <v>0</v>
      </c>
      <c r="DN4">
        <v>0</v>
      </c>
      <c r="DU4" s="5">
        <v>0.24</v>
      </c>
      <c r="DV4" s="5">
        <v>0</v>
      </c>
      <c r="DW4">
        <v>0</v>
      </c>
      <c r="DX4">
        <v>0</v>
      </c>
      <c r="DY4">
        <v>0</v>
      </c>
      <c r="DZ4">
        <v>0</v>
      </c>
      <c r="EC4" s="5">
        <v>0</v>
      </c>
      <c r="ED4">
        <v>0</v>
      </c>
      <c r="EE4">
        <v>0</v>
      </c>
      <c r="EF4">
        <v>0</v>
      </c>
      <c r="EG4">
        <v>0</v>
      </c>
      <c r="EH4">
        <v>0</v>
      </c>
    </row>
    <row r="5" spans="1:138" ht="15.75" x14ac:dyDescent="0.25">
      <c r="A5" s="19" t="s">
        <v>88</v>
      </c>
      <c r="B5" s="19" t="s">
        <v>104</v>
      </c>
      <c r="C5" s="19" t="s">
        <v>133</v>
      </c>
      <c r="E5" s="2"/>
      <c r="F5" s="19">
        <v>2303</v>
      </c>
      <c r="G5" s="5">
        <f t="shared" ref="G5:G52" si="0">F5/5280</f>
        <v>0.43617424242424241</v>
      </c>
      <c r="H5">
        <v>24</v>
      </c>
      <c r="I5" s="5">
        <f t="shared" ref="I5:I52" si="1">((F5*H5)/9)</f>
        <v>6141.333333333333</v>
      </c>
      <c r="J5" s="5">
        <f t="shared" ref="J5:J52" si="2">I5*0.1</f>
        <v>614.13333333333333</v>
      </c>
      <c r="K5">
        <v>0</v>
      </c>
      <c r="L5">
        <v>0</v>
      </c>
      <c r="M5">
        <v>0</v>
      </c>
      <c r="N5">
        <v>0</v>
      </c>
      <c r="O5">
        <v>0</v>
      </c>
      <c r="V5" s="6">
        <f t="shared" ref="V5:V52" si="3">(165*I5)/2000</f>
        <v>506.66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I5" s="5">
        <f t="shared" ref="AI5:AI52" si="4">I5*0.06</f>
        <v>368.47999999999996</v>
      </c>
      <c r="AJ5">
        <v>0</v>
      </c>
      <c r="AK5">
        <v>0</v>
      </c>
      <c r="AL5">
        <v>0</v>
      </c>
      <c r="AM5">
        <v>0</v>
      </c>
      <c r="AN5">
        <v>0</v>
      </c>
      <c r="AO5" s="6">
        <f t="shared" ref="AO5:AO52" si="5">I5*0.0825</f>
        <v>506.66</v>
      </c>
      <c r="AP5">
        <v>0</v>
      </c>
      <c r="AQ5">
        <v>0</v>
      </c>
      <c r="AR5">
        <v>0</v>
      </c>
      <c r="AS5">
        <v>0</v>
      </c>
      <c r="AT5">
        <v>0</v>
      </c>
      <c r="AU5" s="31">
        <v>0</v>
      </c>
      <c r="AV5">
        <v>0</v>
      </c>
      <c r="AW5">
        <v>0</v>
      </c>
      <c r="AX5">
        <v>0</v>
      </c>
      <c r="AY5">
        <v>0</v>
      </c>
      <c r="AZ5">
        <v>0</v>
      </c>
      <c r="BA5" s="31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1</v>
      </c>
      <c r="BH5">
        <v>0</v>
      </c>
      <c r="BI5">
        <v>0</v>
      </c>
      <c r="BJ5">
        <v>0</v>
      </c>
      <c r="BK5">
        <v>0</v>
      </c>
      <c r="BL5">
        <v>0</v>
      </c>
      <c r="BM5">
        <v>1</v>
      </c>
      <c r="BN5">
        <v>0</v>
      </c>
      <c r="BO5">
        <v>0</v>
      </c>
      <c r="BP5">
        <v>0</v>
      </c>
      <c r="BQ5">
        <v>0</v>
      </c>
      <c r="BR5">
        <v>0</v>
      </c>
      <c r="BS5">
        <v>9212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U5" s="5">
        <v>0.44</v>
      </c>
      <c r="DV5" s="5">
        <v>0</v>
      </c>
      <c r="DW5">
        <v>0</v>
      </c>
      <c r="DX5">
        <v>0</v>
      </c>
      <c r="DY5">
        <v>0</v>
      </c>
      <c r="DZ5">
        <v>0</v>
      </c>
      <c r="EC5" s="5">
        <v>0</v>
      </c>
      <c r="ED5">
        <v>0</v>
      </c>
      <c r="EE5">
        <v>0</v>
      </c>
      <c r="EF5">
        <v>0</v>
      </c>
      <c r="EG5">
        <v>0</v>
      </c>
      <c r="EH5">
        <v>0</v>
      </c>
    </row>
    <row r="6" spans="1:138" ht="15.75" x14ac:dyDescent="0.25">
      <c r="A6" s="19" t="s">
        <v>88</v>
      </c>
      <c r="B6" s="19" t="s">
        <v>105</v>
      </c>
      <c r="C6" s="19" t="s">
        <v>134</v>
      </c>
      <c r="E6" s="2"/>
      <c r="F6" s="19">
        <v>863</v>
      </c>
      <c r="G6" s="5">
        <f t="shared" si="0"/>
        <v>0.1634469696969697</v>
      </c>
      <c r="H6">
        <v>24</v>
      </c>
      <c r="I6" s="5">
        <f t="shared" si="1"/>
        <v>2301.3333333333335</v>
      </c>
      <c r="J6" s="5">
        <f t="shared" si="2"/>
        <v>230.13333333333335</v>
      </c>
      <c r="K6">
        <v>0</v>
      </c>
      <c r="L6">
        <v>0</v>
      </c>
      <c r="M6">
        <v>0</v>
      </c>
      <c r="N6">
        <v>0</v>
      </c>
      <c r="O6">
        <v>0</v>
      </c>
      <c r="V6" s="6">
        <f t="shared" si="3"/>
        <v>189.86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I6" s="5">
        <f t="shared" si="4"/>
        <v>138.08000000000001</v>
      </c>
      <c r="AJ6">
        <v>0</v>
      </c>
      <c r="AK6">
        <v>0</v>
      </c>
      <c r="AL6">
        <v>0</v>
      </c>
      <c r="AM6">
        <v>0</v>
      </c>
      <c r="AN6">
        <v>0</v>
      </c>
      <c r="AO6" s="6">
        <f t="shared" si="5"/>
        <v>189.86</v>
      </c>
      <c r="AP6">
        <v>0</v>
      </c>
      <c r="AQ6">
        <v>0</v>
      </c>
      <c r="AR6">
        <v>0</v>
      </c>
      <c r="AS6">
        <v>0</v>
      </c>
      <c r="AT6">
        <v>0</v>
      </c>
      <c r="AU6" s="31">
        <v>0</v>
      </c>
      <c r="AV6">
        <v>0</v>
      </c>
      <c r="AW6">
        <v>0</v>
      </c>
      <c r="AX6">
        <v>0</v>
      </c>
      <c r="AY6">
        <v>0</v>
      </c>
      <c r="AZ6">
        <v>0</v>
      </c>
      <c r="BA6" s="31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3452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U6" s="5">
        <v>0.16</v>
      </c>
      <c r="DV6" s="5">
        <v>0</v>
      </c>
      <c r="DW6">
        <v>0</v>
      </c>
      <c r="DX6">
        <v>0</v>
      </c>
      <c r="DY6">
        <v>0</v>
      </c>
      <c r="DZ6">
        <v>0</v>
      </c>
      <c r="EC6" s="5">
        <v>0.32</v>
      </c>
      <c r="ED6">
        <v>0</v>
      </c>
      <c r="EE6">
        <v>0</v>
      </c>
      <c r="EF6">
        <v>0</v>
      </c>
      <c r="EG6">
        <v>0</v>
      </c>
      <c r="EH6">
        <v>0</v>
      </c>
    </row>
    <row r="7" spans="1:138" ht="15.75" x14ac:dyDescent="0.25">
      <c r="A7" s="19" t="s">
        <v>88</v>
      </c>
      <c r="B7" s="19" t="s">
        <v>106</v>
      </c>
      <c r="C7" s="19" t="s">
        <v>107</v>
      </c>
      <c r="E7" s="2"/>
      <c r="F7" s="19">
        <v>1214</v>
      </c>
      <c r="G7" s="5">
        <f t="shared" si="0"/>
        <v>0.22992424242424242</v>
      </c>
      <c r="H7">
        <v>24</v>
      </c>
      <c r="I7" s="5">
        <f t="shared" si="1"/>
        <v>3237.3333333333335</v>
      </c>
      <c r="J7" s="5">
        <f t="shared" si="2"/>
        <v>323.73333333333335</v>
      </c>
      <c r="K7">
        <v>0</v>
      </c>
      <c r="L7">
        <v>0</v>
      </c>
      <c r="M7">
        <v>0</v>
      </c>
      <c r="N7">
        <v>0</v>
      </c>
      <c r="O7">
        <v>0</v>
      </c>
      <c r="V7" s="6">
        <f t="shared" si="3"/>
        <v>267.08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I7" s="5">
        <f t="shared" si="4"/>
        <v>194.24</v>
      </c>
      <c r="AJ7">
        <v>0</v>
      </c>
      <c r="AK7">
        <v>0</v>
      </c>
      <c r="AL7">
        <v>0</v>
      </c>
      <c r="AM7">
        <v>0</v>
      </c>
      <c r="AN7">
        <v>0</v>
      </c>
      <c r="AO7" s="6">
        <f t="shared" si="5"/>
        <v>267.08000000000004</v>
      </c>
      <c r="AP7">
        <v>0</v>
      </c>
      <c r="AQ7">
        <v>0</v>
      </c>
      <c r="AR7">
        <v>0</v>
      </c>
      <c r="AS7">
        <v>0</v>
      </c>
      <c r="AT7">
        <v>0</v>
      </c>
      <c r="AU7" s="31">
        <v>0</v>
      </c>
      <c r="AV7">
        <v>0</v>
      </c>
      <c r="AW7">
        <v>0</v>
      </c>
      <c r="AX7">
        <v>0</v>
      </c>
      <c r="AY7">
        <v>0</v>
      </c>
      <c r="AZ7">
        <v>0</v>
      </c>
      <c r="BA7" s="31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2</v>
      </c>
      <c r="BH7">
        <v>0</v>
      </c>
      <c r="BI7">
        <v>0</v>
      </c>
      <c r="BJ7">
        <v>0</v>
      </c>
      <c r="BK7">
        <v>0</v>
      </c>
      <c r="BL7">
        <v>0</v>
      </c>
      <c r="BM7">
        <v>2</v>
      </c>
      <c r="BN7">
        <v>0</v>
      </c>
      <c r="BO7">
        <v>0</v>
      </c>
      <c r="BP7">
        <v>0</v>
      </c>
      <c r="BQ7">
        <v>0</v>
      </c>
      <c r="BR7">
        <v>0</v>
      </c>
      <c r="BS7">
        <v>4856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U7" s="5">
        <v>0.23</v>
      </c>
      <c r="DV7" s="5">
        <v>0</v>
      </c>
      <c r="DW7">
        <v>0</v>
      </c>
      <c r="DX7">
        <v>0</v>
      </c>
      <c r="DY7">
        <v>0</v>
      </c>
      <c r="DZ7">
        <v>0</v>
      </c>
      <c r="EC7" s="5">
        <v>0.46</v>
      </c>
      <c r="ED7">
        <v>0</v>
      </c>
      <c r="EE7">
        <v>0</v>
      </c>
      <c r="EF7">
        <v>0</v>
      </c>
      <c r="EG7">
        <v>0</v>
      </c>
      <c r="EH7">
        <v>0</v>
      </c>
    </row>
    <row r="8" spans="1:138" ht="15.75" x14ac:dyDescent="0.25">
      <c r="A8" s="19" t="s">
        <v>88</v>
      </c>
      <c r="B8" s="19" t="s">
        <v>107</v>
      </c>
      <c r="C8" s="19" t="s">
        <v>135</v>
      </c>
      <c r="F8" s="19">
        <v>1281</v>
      </c>
      <c r="G8" s="5">
        <f t="shared" si="0"/>
        <v>0.24261363636363636</v>
      </c>
      <c r="H8">
        <v>24</v>
      </c>
      <c r="I8" s="5">
        <f t="shared" si="1"/>
        <v>3416</v>
      </c>
      <c r="J8" s="5">
        <f t="shared" si="2"/>
        <v>341.6</v>
      </c>
      <c r="V8" s="6">
        <f t="shared" si="3"/>
        <v>281.82</v>
      </c>
      <c r="AI8" s="5">
        <f t="shared" si="4"/>
        <v>204.95999999999998</v>
      </c>
      <c r="AO8" s="6">
        <f t="shared" si="5"/>
        <v>281.82</v>
      </c>
      <c r="AU8" s="31">
        <v>0</v>
      </c>
      <c r="BA8" s="31">
        <v>0</v>
      </c>
      <c r="BG8">
        <v>5</v>
      </c>
      <c r="BM8">
        <v>5</v>
      </c>
      <c r="BS8">
        <v>5654</v>
      </c>
      <c r="BY8">
        <v>4</v>
      </c>
      <c r="CE8">
        <v>2</v>
      </c>
      <c r="CK8">
        <v>0</v>
      </c>
      <c r="CQ8">
        <v>48</v>
      </c>
      <c r="CW8">
        <v>26</v>
      </c>
      <c r="DC8">
        <v>0</v>
      </c>
      <c r="DI8">
        <v>49</v>
      </c>
      <c r="DU8">
        <v>0.24</v>
      </c>
      <c r="EC8" s="5">
        <v>0.48</v>
      </c>
    </row>
    <row r="9" spans="1:138" ht="15.75" x14ac:dyDescent="0.25">
      <c r="A9" s="19" t="s">
        <v>88</v>
      </c>
      <c r="B9" s="19" t="s">
        <v>108</v>
      </c>
      <c r="C9" s="19" t="s">
        <v>136</v>
      </c>
      <c r="F9" s="19">
        <v>1683</v>
      </c>
      <c r="G9" s="5">
        <f t="shared" si="0"/>
        <v>0.31874999999999998</v>
      </c>
      <c r="H9">
        <v>24</v>
      </c>
      <c r="I9" s="5">
        <f t="shared" si="1"/>
        <v>4488</v>
      </c>
      <c r="J9" s="5">
        <f t="shared" si="2"/>
        <v>448.8</v>
      </c>
      <c r="V9" s="6">
        <f t="shared" si="3"/>
        <v>370.26</v>
      </c>
      <c r="AI9" s="5">
        <f t="shared" si="4"/>
        <v>269.27999999999997</v>
      </c>
      <c r="AO9" s="6">
        <f t="shared" si="5"/>
        <v>370.26</v>
      </c>
      <c r="AU9" s="31">
        <v>0</v>
      </c>
      <c r="BA9" s="31">
        <v>0</v>
      </c>
      <c r="BG9">
        <v>5</v>
      </c>
      <c r="BM9">
        <v>5</v>
      </c>
      <c r="BS9">
        <v>7259</v>
      </c>
      <c r="BY9">
        <v>0</v>
      </c>
      <c r="CE9">
        <v>2</v>
      </c>
      <c r="CK9">
        <v>0</v>
      </c>
      <c r="CQ9">
        <v>52</v>
      </c>
      <c r="CW9">
        <v>29</v>
      </c>
      <c r="DC9">
        <v>0</v>
      </c>
      <c r="DI9">
        <v>57</v>
      </c>
      <c r="DU9" s="5">
        <v>0.32</v>
      </c>
      <c r="DV9" s="5"/>
      <c r="EC9" s="5">
        <v>0.48</v>
      </c>
    </row>
    <row r="10" spans="1:138" ht="15.75" x14ac:dyDescent="0.25">
      <c r="A10" s="19" t="s">
        <v>88</v>
      </c>
      <c r="B10" s="19" t="s">
        <v>109</v>
      </c>
      <c r="C10" s="19" t="s">
        <v>137</v>
      </c>
      <c r="F10" s="19">
        <v>3723</v>
      </c>
      <c r="G10" s="5">
        <f t="shared" si="0"/>
        <v>0.70511363636363633</v>
      </c>
      <c r="H10">
        <v>24</v>
      </c>
      <c r="I10" s="5">
        <f t="shared" si="1"/>
        <v>9928</v>
      </c>
      <c r="J10" s="5">
        <f t="shared" si="2"/>
        <v>992.80000000000007</v>
      </c>
      <c r="V10" s="6">
        <f t="shared" si="3"/>
        <v>819.06</v>
      </c>
      <c r="AI10" s="5">
        <f t="shared" si="4"/>
        <v>595.67999999999995</v>
      </c>
      <c r="AO10" s="6">
        <f t="shared" si="5"/>
        <v>819.06000000000006</v>
      </c>
      <c r="AU10" s="31">
        <v>0</v>
      </c>
      <c r="BA10" s="31">
        <v>0</v>
      </c>
      <c r="BG10">
        <v>3</v>
      </c>
      <c r="BM10">
        <v>3</v>
      </c>
      <c r="BS10">
        <v>14892</v>
      </c>
      <c r="BY10">
        <v>0</v>
      </c>
      <c r="CE10">
        <v>0</v>
      </c>
      <c r="CK10">
        <v>0</v>
      </c>
      <c r="CQ10">
        <v>0</v>
      </c>
      <c r="CW10">
        <v>0</v>
      </c>
      <c r="DC10">
        <v>0</v>
      </c>
      <c r="DI10">
        <v>0</v>
      </c>
      <c r="DU10" s="5">
        <v>0.71</v>
      </c>
      <c r="DV10" s="5"/>
      <c r="EC10" s="5">
        <v>1.38</v>
      </c>
    </row>
    <row r="11" spans="1:138" ht="15.75" x14ac:dyDescent="0.25">
      <c r="A11" s="19" t="s">
        <v>88</v>
      </c>
      <c r="B11" s="19" t="s">
        <v>110</v>
      </c>
      <c r="C11" s="19" t="s">
        <v>138</v>
      </c>
      <c r="F11" s="19">
        <v>1259</v>
      </c>
      <c r="G11" s="5">
        <f t="shared" si="0"/>
        <v>0.23844696969696969</v>
      </c>
      <c r="H11">
        <v>24</v>
      </c>
      <c r="I11" s="5">
        <f t="shared" si="1"/>
        <v>3357.3333333333335</v>
      </c>
      <c r="J11" s="5">
        <f t="shared" si="2"/>
        <v>335.73333333333335</v>
      </c>
      <c r="V11" s="6">
        <f t="shared" si="3"/>
        <v>276.98</v>
      </c>
      <c r="AI11" s="5">
        <f t="shared" si="4"/>
        <v>201.44</v>
      </c>
      <c r="AO11" s="6">
        <f t="shared" si="5"/>
        <v>276.98</v>
      </c>
      <c r="AU11" s="31">
        <v>0</v>
      </c>
      <c r="BA11" s="31">
        <v>0</v>
      </c>
      <c r="BG11">
        <v>9</v>
      </c>
      <c r="BM11">
        <v>9</v>
      </c>
      <c r="BS11">
        <v>6126</v>
      </c>
      <c r="BY11">
        <v>4</v>
      </c>
      <c r="CE11">
        <v>3</v>
      </c>
      <c r="CK11">
        <v>0</v>
      </c>
      <c r="CQ11">
        <v>51</v>
      </c>
      <c r="CW11">
        <v>26</v>
      </c>
      <c r="DC11">
        <v>0</v>
      </c>
      <c r="DI11">
        <v>224</v>
      </c>
      <c r="DU11" s="5">
        <v>0.24</v>
      </c>
      <c r="DV11" s="5"/>
      <c r="EC11" s="5">
        <v>0.24</v>
      </c>
    </row>
    <row r="12" spans="1:138" ht="15.75" x14ac:dyDescent="0.25">
      <c r="A12" s="19" t="s">
        <v>88</v>
      </c>
      <c r="B12" s="19" t="s">
        <v>111</v>
      </c>
      <c r="C12" s="19" t="s">
        <v>155</v>
      </c>
      <c r="F12" s="19">
        <v>3642</v>
      </c>
      <c r="G12" s="5">
        <f t="shared" si="0"/>
        <v>0.68977272727272732</v>
      </c>
      <c r="H12">
        <v>24</v>
      </c>
      <c r="I12" s="5">
        <f t="shared" si="1"/>
        <v>9712</v>
      </c>
      <c r="J12" s="5">
        <f t="shared" si="2"/>
        <v>971.2</v>
      </c>
      <c r="V12" s="6">
        <f t="shared" si="3"/>
        <v>801.24</v>
      </c>
      <c r="AI12" s="5">
        <f t="shared" si="4"/>
        <v>582.72</v>
      </c>
      <c r="AO12" s="6">
        <f t="shared" si="5"/>
        <v>801.24</v>
      </c>
      <c r="AU12" s="31">
        <v>0</v>
      </c>
      <c r="BA12" s="31">
        <v>0</v>
      </c>
      <c r="BG12">
        <v>18</v>
      </c>
      <c r="BM12">
        <v>18</v>
      </c>
      <c r="BS12">
        <v>14460</v>
      </c>
      <c r="BY12">
        <v>2</v>
      </c>
      <c r="CE12">
        <v>8</v>
      </c>
      <c r="CK12">
        <v>0</v>
      </c>
      <c r="CQ12">
        <v>128</v>
      </c>
      <c r="CW12">
        <v>72</v>
      </c>
      <c r="DC12">
        <v>0</v>
      </c>
      <c r="DI12">
        <v>310</v>
      </c>
      <c r="DU12" s="5">
        <v>0.69</v>
      </c>
      <c r="DV12" s="5"/>
      <c r="EC12" s="5">
        <v>0</v>
      </c>
    </row>
    <row r="13" spans="1:138" ht="15.75" x14ac:dyDescent="0.25">
      <c r="A13" s="19" t="s">
        <v>89</v>
      </c>
      <c r="B13" s="19" t="s">
        <v>112</v>
      </c>
      <c r="C13" s="19" t="s">
        <v>139</v>
      </c>
      <c r="F13" s="19">
        <v>2074</v>
      </c>
      <c r="G13" s="5">
        <f t="shared" si="0"/>
        <v>0.39280303030303032</v>
      </c>
      <c r="H13">
        <v>22</v>
      </c>
      <c r="I13" s="5">
        <f t="shared" si="1"/>
        <v>5069.7777777777774</v>
      </c>
      <c r="J13" s="5">
        <f t="shared" si="2"/>
        <v>506.97777777777776</v>
      </c>
      <c r="V13" s="6">
        <f t="shared" si="3"/>
        <v>418.2566666666666</v>
      </c>
      <c r="AI13" s="5">
        <f t="shared" si="4"/>
        <v>304.18666666666661</v>
      </c>
      <c r="AO13" s="6">
        <f t="shared" si="5"/>
        <v>418.25666666666666</v>
      </c>
      <c r="AU13" s="31">
        <v>0</v>
      </c>
      <c r="BA13" s="31">
        <v>0</v>
      </c>
      <c r="BG13">
        <v>0</v>
      </c>
      <c r="BM13">
        <v>0</v>
      </c>
      <c r="BS13">
        <v>4148</v>
      </c>
      <c r="BY13">
        <v>0</v>
      </c>
      <c r="CE13">
        <v>0</v>
      </c>
      <c r="CK13">
        <v>0</v>
      </c>
      <c r="CQ13">
        <v>0</v>
      </c>
      <c r="CW13">
        <v>15</v>
      </c>
      <c r="DC13">
        <v>0</v>
      </c>
      <c r="DI13">
        <v>0</v>
      </c>
      <c r="DU13" s="5">
        <v>0</v>
      </c>
      <c r="DV13" s="5"/>
      <c r="EC13" s="5">
        <v>0</v>
      </c>
    </row>
    <row r="14" spans="1:138" ht="15.75" x14ac:dyDescent="0.25">
      <c r="A14" s="19" t="s">
        <v>89</v>
      </c>
      <c r="B14" s="19" t="s">
        <v>113</v>
      </c>
      <c r="C14" s="19" t="s">
        <v>140</v>
      </c>
      <c r="F14" s="19">
        <v>2191</v>
      </c>
      <c r="G14" s="5">
        <f t="shared" si="0"/>
        <v>0.41496212121212123</v>
      </c>
      <c r="H14">
        <v>22</v>
      </c>
      <c r="I14" s="5">
        <f t="shared" si="1"/>
        <v>5355.7777777777774</v>
      </c>
      <c r="J14" s="5">
        <f t="shared" si="2"/>
        <v>535.57777777777778</v>
      </c>
      <c r="V14" s="6">
        <f t="shared" si="3"/>
        <v>441.85166666666663</v>
      </c>
      <c r="AI14" s="5">
        <f t="shared" si="4"/>
        <v>321.34666666666664</v>
      </c>
      <c r="AO14" s="6">
        <f t="shared" si="5"/>
        <v>441.85166666666663</v>
      </c>
      <c r="AU14" s="31">
        <v>0</v>
      </c>
      <c r="BA14" s="31">
        <v>0</v>
      </c>
      <c r="BG14">
        <v>0</v>
      </c>
      <c r="BM14">
        <v>0</v>
      </c>
      <c r="BS14">
        <v>4382</v>
      </c>
      <c r="BY14">
        <v>0</v>
      </c>
      <c r="CE14">
        <v>0</v>
      </c>
      <c r="CK14">
        <v>0</v>
      </c>
      <c r="CQ14">
        <v>0</v>
      </c>
      <c r="CW14">
        <v>15</v>
      </c>
      <c r="DC14">
        <v>0</v>
      </c>
      <c r="DI14">
        <v>0</v>
      </c>
      <c r="DU14" s="5">
        <v>0</v>
      </c>
      <c r="DV14" s="5"/>
      <c r="EC14" s="5">
        <v>0</v>
      </c>
    </row>
    <row r="15" spans="1:138" ht="15.75" x14ac:dyDescent="0.25">
      <c r="A15" s="19" t="s">
        <v>90</v>
      </c>
      <c r="B15" s="19" t="s">
        <v>114</v>
      </c>
      <c r="C15" s="19" t="s">
        <v>92</v>
      </c>
      <c r="F15" s="19">
        <v>982</v>
      </c>
      <c r="G15" s="5">
        <f t="shared" si="0"/>
        <v>0.18598484848484848</v>
      </c>
      <c r="H15">
        <v>24</v>
      </c>
      <c r="I15" s="5">
        <f t="shared" si="1"/>
        <v>2618.6666666666665</v>
      </c>
      <c r="J15" s="5">
        <f t="shared" si="2"/>
        <v>261.86666666666667</v>
      </c>
      <c r="V15" s="6">
        <f t="shared" si="3"/>
        <v>216.04</v>
      </c>
      <c r="AI15" s="5">
        <f t="shared" si="4"/>
        <v>157.11999999999998</v>
      </c>
      <c r="AO15" s="6">
        <f t="shared" si="5"/>
        <v>216.04</v>
      </c>
      <c r="AU15" s="31">
        <v>3</v>
      </c>
      <c r="BA15" s="31">
        <v>3</v>
      </c>
      <c r="BG15">
        <v>3</v>
      </c>
      <c r="BM15">
        <v>3</v>
      </c>
      <c r="BS15">
        <v>0</v>
      </c>
      <c r="BY15">
        <v>0</v>
      </c>
      <c r="CE15">
        <v>0</v>
      </c>
      <c r="CK15">
        <v>0</v>
      </c>
      <c r="CQ15">
        <v>0</v>
      </c>
      <c r="CW15">
        <v>28</v>
      </c>
      <c r="DC15">
        <v>0</v>
      </c>
      <c r="DI15">
        <v>0</v>
      </c>
      <c r="DU15" s="5">
        <v>0</v>
      </c>
      <c r="DV15" s="5"/>
      <c r="EC15" s="5">
        <v>0</v>
      </c>
    </row>
    <row r="16" spans="1:138" ht="15.75" x14ac:dyDescent="0.25">
      <c r="A16" s="19" t="s">
        <v>90</v>
      </c>
      <c r="B16" s="19" t="s">
        <v>115</v>
      </c>
      <c r="C16" s="19" t="s">
        <v>141</v>
      </c>
      <c r="F16" s="19">
        <v>545</v>
      </c>
      <c r="G16" s="5">
        <f t="shared" si="0"/>
        <v>0.10321969696969698</v>
      </c>
      <c r="H16">
        <v>24</v>
      </c>
      <c r="I16" s="5">
        <f t="shared" si="1"/>
        <v>1453.3333333333333</v>
      </c>
      <c r="J16" s="5">
        <f t="shared" si="2"/>
        <v>145.33333333333334</v>
      </c>
      <c r="V16" s="6">
        <f t="shared" si="3"/>
        <v>119.9</v>
      </c>
      <c r="AI16" s="5">
        <f t="shared" si="4"/>
        <v>87.199999999999989</v>
      </c>
      <c r="AO16" s="6">
        <f t="shared" si="5"/>
        <v>119.9</v>
      </c>
      <c r="AU16" s="31">
        <v>0</v>
      </c>
      <c r="BA16" s="31">
        <v>0</v>
      </c>
      <c r="BG16">
        <v>2</v>
      </c>
      <c r="BM16">
        <v>2</v>
      </c>
      <c r="BS16">
        <v>0</v>
      </c>
      <c r="BY16">
        <v>0</v>
      </c>
      <c r="CE16">
        <v>0</v>
      </c>
      <c r="CK16">
        <v>0</v>
      </c>
      <c r="CQ16">
        <v>0</v>
      </c>
      <c r="CW16">
        <v>28</v>
      </c>
      <c r="DC16">
        <v>0</v>
      </c>
      <c r="DI16">
        <v>0</v>
      </c>
      <c r="DU16" s="5">
        <v>0</v>
      </c>
      <c r="DV16" s="5"/>
      <c r="EC16" s="5">
        <v>0</v>
      </c>
    </row>
    <row r="17" spans="1:133" ht="15.75" x14ac:dyDescent="0.25">
      <c r="A17" s="19" t="s">
        <v>90</v>
      </c>
      <c r="B17" s="19" t="s">
        <v>116</v>
      </c>
      <c r="C17" s="19" t="s">
        <v>142</v>
      </c>
      <c r="F17" s="19">
        <v>482</v>
      </c>
      <c r="G17" s="5">
        <f t="shared" si="0"/>
        <v>9.1287878787878793E-2</v>
      </c>
      <c r="H17">
        <v>24</v>
      </c>
      <c r="I17" s="5">
        <f t="shared" si="1"/>
        <v>1285.3333333333333</v>
      </c>
      <c r="J17" s="5">
        <f t="shared" si="2"/>
        <v>128.53333333333333</v>
      </c>
      <c r="V17" s="6">
        <f t="shared" si="3"/>
        <v>106.04</v>
      </c>
      <c r="AI17" s="5">
        <f t="shared" si="4"/>
        <v>77.11999999999999</v>
      </c>
      <c r="AO17" s="6">
        <f t="shared" si="5"/>
        <v>106.03999999999999</v>
      </c>
      <c r="AU17" s="31">
        <v>1</v>
      </c>
      <c r="BA17" s="31">
        <v>1</v>
      </c>
      <c r="BG17">
        <v>5</v>
      </c>
      <c r="BM17">
        <v>5</v>
      </c>
      <c r="BS17">
        <v>0</v>
      </c>
      <c r="BY17">
        <v>0</v>
      </c>
      <c r="CE17">
        <v>0</v>
      </c>
      <c r="CK17">
        <v>0</v>
      </c>
      <c r="CQ17">
        <v>0</v>
      </c>
      <c r="CW17">
        <v>28</v>
      </c>
      <c r="DC17">
        <v>0</v>
      </c>
      <c r="DI17">
        <v>0</v>
      </c>
      <c r="DU17" s="5">
        <v>0</v>
      </c>
      <c r="DV17" s="5"/>
      <c r="EC17" s="5">
        <v>0</v>
      </c>
    </row>
    <row r="18" spans="1:133" ht="15.75" x14ac:dyDescent="0.25">
      <c r="A18" s="19" t="s">
        <v>90</v>
      </c>
      <c r="B18" s="19" t="s">
        <v>117</v>
      </c>
      <c r="C18" s="19" t="s">
        <v>143</v>
      </c>
      <c r="F18" s="19">
        <v>1179</v>
      </c>
      <c r="G18" s="5">
        <f t="shared" si="0"/>
        <v>0.22329545454545455</v>
      </c>
      <c r="H18">
        <v>24</v>
      </c>
      <c r="I18" s="5">
        <f t="shared" si="1"/>
        <v>3144</v>
      </c>
      <c r="J18" s="5">
        <f t="shared" si="2"/>
        <v>314.40000000000003</v>
      </c>
      <c r="V18" s="6">
        <f t="shared" si="3"/>
        <v>259.38</v>
      </c>
      <c r="AI18" s="5">
        <f t="shared" si="4"/>
        <v>188.64</v>
      </c>
      <c r="AO18" s="6">
        <f t="shared" si="5"/>
        <v>259.38</v>
      </c>
      <c r="AU18" s="31">
        <v>4</v>
      </c>
      <c r="BA18" s="31">
        <v>4</v>
      </c>
      <c r="BG18">
        <v>3</v>
      </c>
      <c r="BM18">
        <v>3</v>
      </c>
      <c r="BS18">
        <v>0</v>
      </c>
      <c r="BY18">
        <v>0</v>
      </c>
      <c r="CE18">
        <v>0</v>
      </c>
      <c r="CK18">
        <v>0</v>
      </c>
      <c r="CQ18">
        <v>0</v>
      </c>
      <c r="CW18">
        <v>28</v>
      </c>
      <c r="DC18">
        <v>0</v>
      </c>
      <c r="DI18">
        <v>0</v>
      </c>
      <c r="DU18" s="5">
        <v>0</v>
      </c>
      <c r="DV18" s="5"/>
      <c r="EC18" s="5">
        <v>0</v>
      </c>
    </row>
    <row r="19" spans="1:133" ht="15.75" x14ac:dyDescent="0.25">
      <c r="A19" s="19" t="s">
        <v>91</v>
      </c>
      <c r="B19" s="19" t="s">
        <v>118</v>
      </c>
      <c r="C19" s="19" t="s">
        <v>144</v>
      </c>
      <c r="F19" s="19">
        <v>467</v>
      </c>
      <c r="G19" s="5">
        <f t="shared" si="0"/>
        <v>8.8446969696969691E-2</v>
      </c>
      <c r="H19">
        <v>24</v>
      </c>
      <c r="I19" s="5">
        <f t="shared" si="1"/>
        <v>1245.3333333333333</v>
      </c>
      <c r="J19" s="5">
        <f t="shared" si="2"/>
        <v>124.53333333333333</v>
      </c>
      <c r="V19" s="6">
        <f t="shared" si="3"/>
        <v>102.74</v>
      </c>
      <c r="AI19" s="5">
        <f t="shared" si="4"/>
        <v>74.72</v>
      </c>
      <c r="AO19" s="6">
        <f t="shared" si="5"/>
        <v>102.74</v>
      </c>
      <c r="AU19" s="31">
        <v>2</v>
      </c>
      <c r="BA19" s="31">
        <v>2</v>
      </c>
      <c r="BG19">
        <v>3</v>
      </c>
      <c r="BM19">
        <v>3</v>
      </c>
      <c r="BS19">
        <v>0</v>
      </c>
      <c r="BY19">
        <v>0</v>
      </c>
      <c r="CE19">
        <v>0</v>
      </c>
      <c r="CK19">
        <v>0</v>
      </c>
      <c r="CQ19">
        <v>0</v>
      </c>
      <c r="CW19">
        <v>14</v>
      </c>
      <c r="DC19">
        <v>0</v>
      </c>
      <c r="DI19">
        <v>0</v>
      </c>
      <c r="DU19" s="5">
        <v>0</v>
      </c>
      <c r="DV19" s="5"/>
      <c r="EC19" s="5">
        <v>0</v>
      </c>
    </row>
    <row r="20" spans="1:133" ht="15.75" x14ac:dyDescent="0.25">
      <c r="A20" s="19" t="s">
        <v>91</v>
      </c>
      <c r="B20" s="19" t="s">
        <v>119</v>
      </c>
      <c r="C20" s="19" t="s">
        <v>92</v>
      </c>
      <c r="F20" s="19">
        <v>811</v>
      </c>
      <c r="G20" s="5">
        <f t="shared" si="0"/>
        <v>0.15359848484848485</v>
      </c>
      <c r="H20">
        <v>24</v>
      </c>
      <c r="I20" s="5">
        <f t="shared" si="1"/>
        <v>2162.6666666666665</v>
      </c>
      <c r="J20" s="5">
        <f t="shared" si="2"/>
        <v>216.26666666666665</v>
      </c>
      <c r="V20" s="6">
        <f t="shared" si="3"/>
        <v>178.42</v>
      </c>
      <c r="AI20" s="5">
        <f t="shared" si="4"/>
        <v>129.76</v>
      </c>
      <c r="AO20" s="6">
        <f t="shared" si="5"/>
        <v>178.42</v>
      </c>
      <c r="AU20" s="31">
        <v>4</v>
      </c>
      <c r="BA20" s="31">
        <v>4</v>
      </c>
      <c r="BG20">
        <v>3</v>
      </c>
      <c r="BM20">
        <v>3</v>
      </c>
      <c r="BS20">
        <v>0</v>
      </c>
      <c r="BY20">
        <v>0</v>
      </c>
      <c r="CE20">
        <v>0</v>
      </c>
      <c r="CK20">
        <v>0</v>
      </c>
      <c r="CQ20">
        <v>0</v>
      </c>
      <c r="CW20">
        <v>28</v>
      </c>
      <c r="DC20">
        <v>0</v>
      </c>
      <c r="DI20">
        <v>0</v>
      </c>
      <c r="DU20" s="5">
        <v>0</v>
      </c>
      <c r="DV20" s="5"/>
      <c r="EC20" s="5">
        <v>0</v>
      </c>
    </row>
    <row r="21" spans="1:133" ht="15.75" x14ac:dyDescent="0.25">
      <c r="A21" s="19" t="s">
        <v>92</v>
      </c>
      <c r="B21" s="19" t="s">
        <v>120</v>
      </c>
      <c r="C21" s="19" t="s">
        <v>91</v>
      </c>
      <c r="F21" s="19">
        <v>425</v>
      </c>
      <c r="G21" s="5">
        <f t="shared" si="0"/>
        <v>8.049242424242424E-2</v>
      </c>
      <c r="H21">
        <v>24</v>
      </c>
      <c r="I21" s="5">
        <f t="shared" si="1"/>
        <v>1133.3333333333333</v>
      </c>
      <c r="J21" s="5">
        <f t="shared" si="2"/>
        <v>113.33333333333333</v>
      </c>
      <c r="V21" s="6">
        <f t="shared" si="3"/>
        <v>93.5</v>
      </c>
      <c r="AI21" s="5">
        <f t="shared" si="4"/>
        <v>68</v>
      </c>
      <c r="AO21" s="6">
        <f t="shared" si="5"/>
        <v>93.5</v>
      </c>
      <c r="AU21" s="31">
        <v>2</v>
      </c>
      <c r="BA21" s="31">
        <v>2</v>
      </c>
      <c r="BG21">
        <v>2</v>
      </c>
      <c r="BM21">
        <v>2</v>
      </c>
      <c r="BS21">
        <v>0</v>
      </c>
      <c r="BY21">
        <v>0</v>
      </c>
      <c r="CE21">
        <v>0</v>
      </c>
      <c r="CK21">
        <v>0</v>
      </c>
      <c r="CQ21">
        <v>0</v>
      </c>
      <c r="CW21">
        <v>14</v>
      </c>
      <c r="DC21">
        <v>0</v>
      </c>
      <c r="DI21">
        <v>0</v>
      </c>
      <c r="DU21" s="5">
        <v>0</v>
      </c>
      <c r="DV21" s="5"/>
      <c r="EC21" s="5">
        <v>0</v>
      </c>
    </row>
    <row r="22" spans="1:133" ht="15.75" x14ac:dyDescent="0.25">
      <c r="A22" s="19" t="s">
        <v>92</v>
      </c>
      <c r="B22" s="19" t="s">
        <v>116</v>
      </c>
      <c r="C22" s="19" t="s">
        <v>90</v>
      </c>
      <c r="F22" s="19">
        <v>666</v>
      </c>
      <c r="G22" s="5">
        <f t="shared" si="0"/>
        <v>0.12613636363636363</v>
      </c>
      <c r="H22">
        <v>24</v>
      </c>
      <c r="I22" s="5">
        <f t="shared" si="1"/>
        <v>1776</v>
      </c>
      <c r="J22" s="5">
        <f t="shared" si="2"/>
        <v>177.60000000000002</v>
      </c>
      <c r="V22" s="6">
        <f t="shared" si="3"/>
        <v>146.52000000000001</v>
      </c>
      <c r="AI22" s="5">
        <f t="shared" si="4"/>
        <v>106.56</v>
      </c>
      <c r="AO22" s="6">
        <f t="shared" si="5"/>
        <v>146.52000000000001</v>
      </c>
      <c r="AU22" s="31">
        <v>3</v>
      </c>
      <c r="BA22" s="31">
        <v>3</v>
      </c>
      <c r="BG22">
        <v>2</v>
      </c>
      <c r="BM22">
        <v>2</v>
      </c>
      <c r="BS22">
        <v>0</v>
      </c>
      <c r="BY22">
        <v>0</v>
      </c>
      <c r="CE22">
        <v>0</v>
      </c>
      <c r="CK22">
        <v>0</v>
      </c>
      <c r="CQ22">
        <v>0</v>
      </c>
      <c r="CW22">
        <v>14</v>
      </c>
      <c r="DC22">
        <v>0</v>
      </c>
      <c r="DI22">
        <v>0</v>
      </c>
      <c r="DU22" s="5">
        <v>0</v>
      </c>
      <c r="DV22" s="5"/>
      <c r="EC22" s="5">
        <v>0</v>
      </c>
    </row>
    <row r="23" spans="1:133" ht="15.75" x14ac:dyDescent="0.25">
      <c r="A23" s="19" t="s">
        <v>92</v>
      </c>
      <c r="B23" s="19" t="s">
        <v>119</v>
      </c>
      <c r="C23" s="19" t="s">
        <v>145</v>
      </c>
      <c r="F23" s="19">
        <v>969</v>
      </c>
      <c r="G23" s="5">
        <f t="shared" si="0"/>
        <v>0.18352272727272728</v>
      </c>
      <c r="H23">
        <v>24</v>
      </c>
      <c r="I23" s="5">
        <f t="shared" si="1"/>
        <v>2584</v>
      </c>
      <c r="J23" s="5">
        <f t="shared" si="2"/>
        <v>258.40000000000003</v>
      </c>
      <c r="V23" s="6">
        <f t="shared" si="3"/>
        <v>213.18</v>
      </c>
      <c r="AI23" s="5">
        <f t="shared" si="4"/>
        <v>155.04</v>
      </c>
      <c r="AO23" s="6">
        <f t="shared" si="5"/>
        <v>213.18</v>
      </c>
      <c r="AU23" s="31">
        <v>5</v>
      </c>
      <c r="BA23" s="31">
        <v>5</v>
      </c>
      <c r="BG23">
        <v>2</v>
      </c>
      <c r="BM23">
        <v>2</v>
      </c>
      <c r="BS23">
        <v>0</v>
      </c>
      <c r="BY23">
        <v>0</v>
      </c>
      <c r="CE23">
        <v>0</v>
      </c>
      <c r="CK23">
        <v>0</v>
      </c>
      <c r="CQ23">
        <v>0</v>
      </c>
      <c r="CW23">
        <v>28</v>
      </c>
      <c r="DC23">
        <v>0</v>
      </c>
      <c r="DI23">
        <v>0</v>
      </c>
      <c r="DU23" s="5">
        <v>0</v>
      </c>
      <c r="DV23" s="5"/>
      <c r="EC23" s="5">
        <v>0</v>
      </c>
    </row>
    <row r="24" spans="1:133" ht="15.75" x14ac:dyDescent="0.25">
      <c r="A24" s="19" t="s">
        <v>93</v>
      </c>
      <c r="B24" s="19" t="s">
        <v>121</v>
      </c>
      <c r="C24" s="19" t="s">
        <v>146</v>
      </c>
      <c r="F24" s="19">
        <v>462</v>
      </c>
      <c r="G24" s="5">
        <f t="shared" si="0"/>
        <v>8.7499999999999994E-2</v>
      </c>
      <c r="H24">
        <v>24</v>
      </c>
      <c r="I24" s="5">
        <f t="shared" si="1"/>
        <v>1232</v>
      </c>
      <c r="J24" s="5">
        <f t="shared" si="2"/>
        <v>123.2</v>
      </c>
      <c r="V24" s="6">
        <f t="shared" si="3"/>
        <v>101.64</v>
      </c>
      <c r="AI24" s="5">
        <f t="shared" si="4"/>
        <v>73.92</v>
      </c>
      <c r="AO24" s="6">
        <f t="shared" si="5"/>
        <v>101.64</v>
      </c>
      <c r="AU24" s="31">
        <v>3</v>
      </c>
      <c r="BA24" s="31">
        <v>3</v>
      </c>
      <c r="BG24">
        <v>3</v>
      </c>
      <c r="BM24">
        <v>3</v>
      </c>
      <c r="BS24">
        <v>0</v>
      </c>
      <c r="BY24">
        <v>0</v>
      </c>
      <c r="CE24">
        <v>0</v>
      </c>
      <c r="CK24">
        <v>0</v>
      </c>
      <c r="CQ24">
        <v>0</v>
      </c>
      <c r="CW24">
        <v>14</v>
      </c>
      <c r="DC24">
        <v>0</v>
      </c>
      <c r="DI24">
        <v>0</v>
      </c>
      <c r="DU24" s="5">
        <v>0</v>
      </c>
      <c r="DV24" s="5"/>
      <c r="EC24" s="5">
        <v>0</v>
      </c>
    </row>
    <row r="25" spans="1:133" ht="15.75" x14ac:dyDescent="0.25">
      <c r="A25" s="19" t="s">
        <v>93</v>
      </c>
      <c r="B25" s="19" t="s">
        <v>90</v>
      </c>
      <c r="C25" s="19" t="s">
        <v>145</v>
      </c>
      <c r="F25" s="19">
        <v>1145</v>
      </c>
      <c r="G25" s="5">
        <f t="shared" si="0"/>
        <v>0.21685606060606061</v>
      </c>
      <c r="H25">
        <v>24</v>
      </c>
      <c r="I25" s="5">
        <f t="shared" si="1"/>
        <v>3053.3333333333335</v>
      </c>
      <c r="J25" s="5">
        <f t="shared" si="2"/>
        <v>305.33333333333337</v>
      </c>
      <c r="V25" s="6">
        <f t="shared" si="3"/>
        <v>251.9</v>
      </c>
      <c r="AI25" s="5">
        <f t="shared" si="4"/>
        <v>183.2</v>
      </c>
      <c r="AO25" s="6">
        <f t="shared" si="5"/>
        <v>251.90000000000003</v>
      </c>
      <c r="AU25" s="31">
        <v>6</v>
      </c>
      <c r="BA25" s="31">
        <v>6</v>
      </c>
      <c r="BG25">
        <v>4</v>
      </c>
      <c r="BM25">
        <v>4</v>
      </c>
      <c r="BS25">
        <v>0</v>
      </c>
      <c r="BY25">
        <v>0</v>
      </c>
      <c r="CE25">
        <v>0</v>
      </c>
      <c r="CK25">
        <v>0</v>
      </c>
      <c r="CQ25">
        <v>0</v>
      </c>
      <c r="CW25">
        <v>28</v>
      </c>
      <c r="DC25">
        <v>0</v>
      </c>
      <c r="DI25">
        <v>0</v>
      </c>
      <c r="DU25" s="5">
        <v>0</v>
      </c>
      <c r="DV25" s="5"/>
      <c r="EC25" s="5">
        <v>0</v>
      </c>
    </row>
    <row r="26" spans="1:133" ht="15.75" x14ac:dyDescent="0.25">
      <c r="A26" s="19" t="s">
        <v>94</v>
      </c>
      <c r="B26" s="19" t="s">
        <v>108</v>
      </c>
      <c r="C26" s="19" t="s">
        <v>90</v>
      </c>
      <c r="F26" s="19">
        <v>423</v>
      </c>
      <c r="G26" s="5">
        <f t="shared" si="0"/>
        <v>8.0113636363636359E-2</v>
      </c>
      <c r="H26">
        <v>24</v>
      </c>
      <c r="I26" s="5">
        <f t="shared" si="1"/>
        <v>1128</v>
      </c>
      <c r="J26" s="5">
        <f t="shared" si="2"/>
        <v>112.80000000000001</v>
      </c>
      <c r="V26" s="6">
        <f t="shared" si="3"/>
        <v>93.06</v>
      </c>
      <c r="AI26" s="5">
        <f t="shared" si="4"/>
        <v>67.679999999999993</v>
      </c>
      <c r="AO26" s="6">
        <f t="shared" si="5"/>
        <v>93.06</v>
      </c>
      <c r="AU26" s="31">
        <v>2</v>
      </c>
      <c r="BA26" s="31">
        <v>2</v>
      </c>
      <c r="BG26">
        <v>1</v>
      </c>
      <c r="BM26">
        <v>1</v>
      </c>
      <c r="BS26">
        <v>0</v>
      </c>
      <c r="BY26">
        <v>0</v>
      </c>
      <c r="CE26">
        <v>0</v>
      </c>
      <c r="CK26">
        <v>0</v>
      </c>
      <c r="CQ26">
        <v>0</v>
      </c>
      <c r="CW26">
        <v>14</v>
      </c>
      <c r="DC26">
        <v>0</v>
      </c>
      <c r="DI26">
        <v>0</v>
      </c>
      <c r="DU26" s="5">
        <v>0</v>
      </c>
      <c r="DV26" s="5"/>
      <c r="EC26" s="5">
        <v>0</v>
      </c>
    </row>
    <row r="27" spans="1:133" ht="15.75" x14ac:dyDescent="0.25">
      <c r="A27" s="19" t="s">
        <v>94</v>
      </c>
      <c r="B27" s="19" t="s">
        <v>119</v>
      </c>
      <c r="C27" s="19" t="s">
        <v>147</v>
      </c>
      <c r="F27" s="19">
        <v>1716</v>
      </c>
      <c r="G27" s="5">
        <f t="shared" si="0"/>
        <v>0.32500000000000001</v>
      </c>
      <c r="H27">
        <v>24</v>
      </c>
      <c r="I27" s="5">
        <f t="shared" si="1"/>
        <v>4576</v>
      </c>
      <c r="J27" s="5">
        <f t="shared" si="2"/>
        <v>457.6</v>
      </c>
      <c r="V27" s="6">
        <f t="shared" si="3"/>
        <v>377.52</v>
      </c>
      <c r="AI27" s="5">
        <f t="shared" si="4"/>
        <v>274.56</v>
      </c>
      <c r="AO27" s="6">
        <f t="shared" si="5"/>
        <v>377.52000000000004</v>
      </c>
      <c r="AU27" s="31">
        <v>6</v>
      </c>
      <c r="BA27" s="31">
        <v>6</v>
      </c>
      <c r="BG27">
        <v>1</v>
      </c>
      <c r="BM27">
        <v>1</v>
      </c>
      <c r="BS27">
        <v>0</v>
      </c>
      <c r="BY27">
        <v>0</v>
      </c>
      <c r="CE27">
        <v>0</v>
      </c>
      <c r="CK27">
        <v>0</v>
      </c>
      <c r="CQ27">
        <v>0</v>
      </c>
      <c r="CW27">
        <v>14</v>
      </c>
      <c r="DC27">
        <v>0</v>
      </c>
      <c r="DI27">
        <v>0</v>
      </c>
      <c r="DU27" s="5">
        <v>0</v>
      </c>
      <c r="DV27" s="5"/>
      <c r="EC27" s="5">
        <v>0</v>
      </c>
    </row>
    <row r="28" spans="1:133" ht="15.75" x14ac:dyDescent="0.25">
      <c r="A28" s="19" t="s">
        <v>154</v>
      </c>
      <c r="B28" s="19" t="s">
        <v>122</v>
      </c>
      <c r="C28" s="19" t="s">
        <v>148</v>
      </c>
      <c r="F28" s="19">
        <v>524</v>
      </c>
      <c r="G28" s="5">
        <f t="shared" si="0"/>
        <v>9.9242424242424243E-2</v>
      </c>
      <c r="H28">
        <v>24</v>
      </c>
      <c r="I28" s="5">
        <f t="shared" si="1"/>
        <v>1397.3333333333333</v>
      </c>
      <c r="J28" s="5">
        <f t="shared" si="2"/>
        <v>139.73333333333332</v>
      </c>
      <c r="V28" s="6">
        <f t="shared" si="3"/>
        <v>115.28</v>
      </c>
      <c r="AI28" s="5">
        <f t="shared" si="4"/>
        <v>83.839999999999989</v>
      </c>
      <c r="AO28" s="6">
        <f t="shared" si="5"/>
        <v>115.28</v>
      </c>
      <c r="AU28" s="31">
        <v>3</v>
      </c>
      <c r="BA28" s="31">
        <v>3</v>
      </c>
      <c r="BG28">
        <v>4</v>
      </c>
      <c r="BM28">
        <v>4</v>
      </c>
      <c r="BS28">
        <v>0</v>
      </c>
      <c r="BY28">
        <v>0</v>
      </c>
      <c r="CE28">
        <v>0</v>
      </c>
      <c r="CK28">
        <v>0</v>
      </c>
      <c r="CQ28">
        <v>0</v>
      </c>
      <c r="CW28">
        <v>14</v>
      </c>
      <c r="DC28">
        <v>0</v>
      </c>
      <c r="DI28">
        <v>0</v>
      </c>
      <c r="DU28" s="5">
        <v>0</v>
      </c>
      <c r="DV28" s="5"/>
      <c r="EC28" s="5">
        <v>0</v>
      </c>
    </row>
    <row r="29" spans="1:133" ht="15.75" x14ac:dyDescent="0.25">
      <c r="A29" s="19" t="s">
        <v>154</v>
      </c>
      <c r="B29" s="19" t="s">
        <v>95</v>
      </c>
      <c r="C29" s="19" t="s">
        <v>149</v>
      </c>
      <c r="F29" s="19">
        <v>617</v>
      </c>
      <c r="G29" s="5">
        <f t="shared" si="0"/>
        <v>0.1168560606060606</v>
      </c>
      <c r="H29">
        <v>24</v>
      </c>
      <c r="I29" s="5">
        <f t="shared" si="1"/>
        <v>1645.3333333333333</v>
      </c>
      <c r="J29" s="5">
        <f t="shared" si="2"/>
        <v>164.53333333333333</v>
      </c>
      <c r="V29" s="6">
        <f t="shared" si="3"/>
        <v>135.74</v>
      </c>
      <c r="AI29" s="5">
        <f t="shared" si="4"/>
        <v>98.72</v>
      </c>
      <c r="AO29" s="6">
        <f t="shared" si="5"/>
        <v>135.74</v>
      </c>
      <c r="AU29" s="31">
        <v>6</v>
      </c>
      <c r="BA29" s="31">
        <v>6</v>
      </c>
      <c r="BG29">
        <v>2</v>
      </c>
      <c r="BM29">
        <v>2</v>
      </c>
      <c r="BS29">
        <v>0</v>
      </c>
      <c r="BY29">
        <v>0</v>
      </c>
      <c r="CE29">
        <v>0</v>
      </c>
      <c r="CK29">
        <v>0</v>
      </c>
      <c r="CQ29">
        <v>0</v>
      </c>
      <c r="CW29">
        <v>0</v>
      </c>
      <c r="DC29">
        <v>0</v>
      </c>
      <c r="DI29">
        <v>0</v>
      </c>
      <c r="DU29" s="5">
        <v>0</v>
      </c>
      <c r="DV29" s="5"/>
      <c r="EC29" s="5">
        <v>0</v>
      </c>
    </row>
    <row r="30" spans="1:133" ht="15.75" x14ac:dyDescent="0.25">
      <c r="A30" s="19" t="s">
        <v>154</v>
      </c>
      <c r="B30" s="19" t="s">
        <v>97</v>
      </c>
      <c r="C30" s="19" t="s">
        <v>150</v>
      </c>
      <c r="F30" s="19">
        <v>455</v>
      </c>
      <c r="G30" s="5">
        <f t="shared" si="0"/>
        <v>8.6174242424242431E-2</v>
      </c>
      <c r="H30">
        <v>24</v>
      </c>
      <c r="I30" s="5">
        <f t="shared" si="1"/>
        <v>1213.3333333333333</v>
      </c>
      <c r="J30" s="5">
        <f t="shared" si="2"/>
        <v>121.33333333333333</v>
      </c>
      <c r="V30" s="6">
        <f t="shared" si="3"/>
        <v>100.1</v>
      </c>
      <c r="AI30" s="5">
        <f t="shared" si="4"/>
        <v>72.8</v>
      </c>
      <c r="AO30" s="6">
        <f t="shared" si="5"/>
        <v>100.1</v>
      </c>
      <c r="AU30" s="31">
        <v>1</v>
      </c>
      <c r="BA30" s="31">
        <v>1</v>
      </c>
      <c r="BG30">
        <v>2</v>
      </c>
      <c r="BM30">
        <v>2</v>
      </c>
      <c r="BS30">
        <v>0</v>
      </c>
      <c r="BY30">
        <v>0</v>
      </c>
      <c r="CE30">
        <v>0</v>
      </c>
      <c r="CK30">
        <v>0</v>
      </c>
      <c r="CQ30">
        <v>0</v>
      </c>
      <c r="CW30">
        <v>14</v>
      </c>
      <c r="DC30">
        <v>0</v>
      </c>
      <c r="DI30">
        <v>0</v>
      </c>
      <c r="DU30" s="5">
        <v>0</v>
      </c>
      <c r="DV30" s="5"/>
      <c r="EC30" s="5">
        <v>0</v>
      </c>
    </row>
    <row r="31" spans="1:133" ht="15.75" x14ac:dyDescent="0.25">
      <c r="A31" s="19" t="s">
        <v>95</v>
      </c>
      <c r="B31" s="19" t="s">
        <v>123</v>
      </c>
      <c r="C31" s="19" t="s">
        <v>150</v>
      </c>
      <c r="F31" s="19">
        <v>1014</v>
      </c>
      <c r="G31" s="5">
        <f t="shared" si="0"/>
        <v>0.19204545454545455</v>
      </c>
      <c r="H31">
        <v>24</v>
      </c>
      <c r="I31" s="5">
        <f t="shared" si="1"/>
        <v>2704</v>
      </c>
      <c r="J31" s="5">
        <f t="shared" si="2"/>
        <v>270.40000000000003</v>
      </c>
      <c r="V31" s="6">
        <f t="shared" si="3"/>
        <v>223.08</v>
      </c>
      <c r="AI31" s="5">
        <f t="shared" si="4"/>
        <v>162.23999999999998</v>
      </c>
      <c r="AO31" s="6">
        <f t="shared" si="5"/>
        <v>223.08</v>
      </c>
      <c r="AU31" s="31">
        <v>6</v>
      </c>
      <c r="BA31" s="31">
        <v>6</v>
      </c>
      <c r="BG31">
        <v>3</v>
      </c>
      <c r="BM31">
        <v>3</v>
      </c>
      <c r="BS31">
        <v>0</v>
      </c>
      <c r="BY31">
        <v>0</v>
      </c>
      <c r="CE31">
        <v>0</v>
      </c>
      <c r="CK31">
        <v>0</v>
      </c>
      <c r="CQ31">
        <v>0</v>
      </c>
      <c r="CW31">
        <v>28</v>
      </c>
      <c r="DC31">
        <v>0</v>
      </c>
      <c r="DI31">
        <v>0</v>
      </c>
      <c r="DU31" s="5">
        <v>0</v>
      </c>
      <c r="DV31" s="5"/>
      <c r="EC31" s="5">
        <v>0</v>
      </c>
    </row>
    <row r="32" spans="1:133" ht="15.75" x14ac:dyDescent="0.25">
      <c r="A32" s="19" t="s">
        <v>96</v>
      </c>
      <c r="B32" s="19" t="s">
        <v>124</v>
      </c>
      <c r="C32" s="19" t="s">
        <v>148</v>
      </c>
      <c r="F32" s="19">
        <v>460</v>
      </c>
      <c r="G32" s="5">
        <f t="shared" si="0"/>
        <v>8.7121212121212127E-2</v>
      </c>
      <c r="H32">
        <v>24</v>
      </c>
      <c r="I32" s="5">
        <f t="shared" si="1"/>
        <v>1226.6666666666667</v>
      </c>
      <c r="J32" s="5">
        <f t="shared" si="2"/>
        <v>122.66666666666669</v>
      </c>
      <c r="V32" s="6">
        <f t="shared" si="3"/>
        <v>101.2</v>
      </c>
      <c r="AI32" s="5">
        <f t="shared" si="4"/>
        <v>73.600000000000009</v>
      </c>
      <c r="AO32" s="6">
        <f t="shared" si="5"/>
        <v>101.20000000000002</v>
      </c>
      <c r="AU32" s="31">
        <v>3</v>
      </c>
      <c r="BA32" s="31">
        <v>3</v>
      </c>
      <c r="BG32">
        <v>2</v>
      </c>
      <c r="BM32">
        <v>2</v>
      </c>
      <c r="BS32">
        <v>0</v>
      </c>
      <c r="BY32">
        <v>0</v>
      </c>
      <c r="CE32">
        <v>0</v>
      </c>
      <c r="CK32">
        <v>0</v>
      </c>
      <c r="CQ32">
        <v>0</v>
      </c>
      <c r="CW32">
        <v>14</v>
      </c>
      <c r="DC32">
        <v>0</v>
      </c>
      <c r="DI32">
        <v>0</v>
      </c>
      <c r="DU32" s="5">
        <v>0</v>
      </c>
      <c r="DV32" s="5"/>
      <c r="EC32" s="5">
        <v>0</v>
      </c>
    </row>
    <row r="33" spans="1:133" ht="15.75" x14ac:dyDescent="0.25">
      <c r="A33" s="19" t="s">
        <v>96</v>
      </c>
      <c r="B33" s="19" t="s">
        <v>125</v>
      </c>
      <c r="C33" s="19" t="s">
        <v>151</v>
      </c>
      <c r="F33" s="19">
        <v>369</v>
      </c>
      <c r="G33" s="5">
        <f t="shared" si="0"/>
        <v>6.9886363636363635E-2</v>
      </c>
      <c r="H33">
        <v>24</v>
      </c>
      <c r="I33" s="5">
        <f t="shared" si="1"/>
        <v>984</v>
      </c>
      <c r="J33" s="5">
        <f t="shared" si="2"/>
        <v>98.4</v>
      </c>
      <c r="V33" s="6">
        <f t="shared" si="3"/>
        <v>81.180000000000007</v>
      </c>
      <c r="AI33" s="5">
        <f t="shared" si="4"/>
        <v>59.04</v>
      </c>
      <c r="AO33" s="6">
        <f t="shared" si="5"/>
        <v>81.180000000000007</v>
      </c>
      <c r="AU33" s="31">
        <v>2</v>
      </c>
      <c r="BA33" s="31">
        <v>2</v>
      </c>
      <c r="BG33">
        <v>3</v>
      </c>
      <c r="BM33">
        <v>3</v>
      </c>
      <c r="BS33">
        <v>0</v>
      </c>
      <c r="BY33">
        <v>0</v>
      </c>
      <c r="CE33">
        <v>0</v>
      </c>
      <c r="CK33">
        <v>0</v>
      </c>
      <c r="CQ33">
        <v>0</v>
      </c>
      <c r="CW33">
        <v>0</v>
      </c>
      <c r="DC33">
        <v>0</v>
      </c>
      <c r="DI33">
        <v>0</v>
      </c>
      <c r="DU33" s="5">
        <v>0</v>
      </c>
      <c r="DV33" s="5"/>
      <c r="EC33" s="5">
        <v>0</v>
      </c>
    </row>
    <row r="34" spans="1:133" ht="15.75" x14ac:dyDescent="0.25">
      <c r="A34" s="19" t="s">
        <v>96</v>
      </c>
      <c r="B34" s="19" t="s">
        <v>123</v>
      </c>
      <c r="C34" s="19" t="s">
        <v>149</v>
      </c>
      <c r="F34" s="19">
        <v>1090</v>
      </c>
      <c r="G34" s="5">
        <f t="shared" si="0"/>
        <v>0.20643939393939395</v>
      </c>
      <c r="H34">
        <v>24</v>
      </c>
      <c r="I34" s="5">
        <f t="shared" si="1"/>
        <v>2906.6666666666665</v>
      </c>
      <c r="J34" s="5">
        <f t="shared" si="2"/>
        <v>290.66666666666669</v>
      </c>
      <c r="V34" s="6">
        <f t="shared" si="3"/>
        <v>239.8</v>
      </c>
      <c r="AI34" s="5">
        <f t="shared" si="4"/>
        <v>174.39999999999998</v>
      </c>
      <c r="AO34" s="6">
        <f t="shared" si="5"/>
        <v>239.8</v>
      </c>
      <c r="AU34" s="31">
        <v>5</v>
      </c>
      <c r="BA34" s="31">
        <v>5</v>
      </c>
      <c r="BG34">
        <v>2</v>
      </c>
      <c r="BM34">
        <v>2</v>
      </c>
      <c r="BS34">
        <v>0</v>
      </c>
      <c r="BY34">
        <v>0</v>
      </c>
      <c r="CE34">
        <v>0</v>
      </c>
      <c r="CK34">
        <v>0</v>
      </c>
      <c r="CQ34">
        <v>0</v>
      </c>
      <c r="CW34">
        <v>14</v>
      </c>
      <c r="DC34">
        <v>0</v>
      </c>
      <c r="DI34">
        <v>0</v>
      </c>
      <c r="DU34" s="5">
        <v>0</v>
      </c>
      <c r="DV34" s="5"/>
      <c r="EC34" s="5">
        <v>0</v>
      </c>
    </row>
    <row r="35" spans="1:133" ht="15.75" x14ac:dyDescent="0.25">
      <c r="A35" s="19" t="s">
        <v>97</v>
      </c>
      <c r="B35" s="19" t="s">
        <v>123</v>
      </c>
      <c r="C35" s="19" t="s">
        <v>99</v>
      </c>
      <c r="F35" s="19">
        <v>452</v>
      </c>
      <c r="G35" s="5">
        <f t="shared" si="0"/>
        <v>8.5606060606060602E-2</v>
      </c>
      <c r="H35">
        <v>24</v>
      </c>
      <c r="I35" s="5">
        <f t="shared" si="1"/>
        <v>1205.3333333333333</v>
      </c>
      <c r="J35" s="5">
        <f t="shared" si="2"/>
        <v>120.53333333333333</v>
      </c>
      <c r="V35" s="6">
        <f t="shared" si="3"/>
        <v>99.44</v>
      </c>
      <c r="AI35" s="5">
        <f t="shared" si="4"/>
        <v>72.319999999999993</v>
      </c>
      <c r="AO35" s="6">
        <f t="shared" si="5"/>
        <v>99.44</v>
      </c>
      <c r="AU35" s="31">
        <v>1</v>
      </c>
      <c r="BA35" s="31">
        <v>1</v>
      </c>
      <c r="BG35">
        <v>0</v>
      </c>
      <c r="BM35">
        <v>0</v>
      </c>
      <c r="BS35">
        <v>0</v>
      </c>
      <c r="BY35">
        <v>0</v>
      </c>
      <c r="CE35">
        <v>0</v>
      </c>
      <c r="CK35">
        <v>0</v>
      </c>
      <c r="CQ35">
        <v>0</v>
      </c>
      <c r="CW35">
        <v>14</v>
      </c>
      <c r="DC35">
        <v>0</v>
      </c>
      <c r="DI35">
        <v>0</v>
      </c>
      <c r="DU35" s="5">
        <v>0</v>
      </c>
      <c r="DV35" s="5"/>
      <c r="EC35" s="5">
        <v>0</v>
      </c>
    </row>
    <row r="36" spans="1:133" ht="15.75" x14ac:dyDescent="0.25">
      <c r="A36" s="19" t="s">
        <v>97</v>
      </c>
      <c r="B36" s="19" t="s">
        <v>126</v>
      </c>
      <c r="C36" s="19" t="s">
        <v>152</v>
      </c>
      <c r="F36" s="19">
        <v>210</v>
      </c>
      <c r="G36" s="5">
        <f t="shared" si="0"/>
        <v>3.9772727272727272E-2</v>
      </c>
      <c r="H36">
        <v>24</v>
      </c>
      <c r="I36" s="5">
        <f t="shared" si="1"/>
        <v>560</v>
      </c>
      <c r="J36" s="5">
        <f t="shared" si="2"/>
        <v>56</v>
      </c>
      <c r="V36" s="6">
        <f t="shared" si="3"/>
        <v>46.2</v>
      </c>
      <c r="AI36" s="5">
        <f t="shared" si="4"/>
        <v>33.6</v>
      </c>
      <c r="AO36" s="6">
        <f t="shared" si="5"/>
        <v>46.2</v>
      </c>
      <c r="AU36" s="31">
        <v>1</v>
      </c>
      <c r="BA36" s="31">
        <v>1</v>
      </c>
      <c r="BG36">
        <v>1</v>
      </c>
      <c r="BM36">
        <v>1</v>
      </c>
      <c r="BS36">
        <v>0</v>
      </c>
      <c r="BY36">
        <v>0</v>
      </c>
      <c r="CE36">
        <v>0</v>
      </c>
      <c r="CK36">
        <v>0</v>
      </c>
      <c r="CQ36">
        <v>0</v>
      </c>
      <c r="CW36">
        <v>0</v>
      </c>
      <c r="DC36">
        <v>0</v>
      </c>
      <c r="DI36">
        <v>0</v>
      </c>
      <c r="DU36" s="5">
        <v>0</v>
      </c>
      <c r="DV36" s="5"/>
      <c r="EC36" s="5">
        <v>0</v>
      </c>
    </row>
    <row r="37" spans="1:133" ht="15.75" x14ac:dyDescent="0.25">
      <c r="A37" s="19" t="s">
        <v>97</v>
      </c>
      <c r="B37" s="19" t="s">
        <v>127</v>
      </c>
      <c r="C37" s="19" t="s">
        <v>98</v>
      </c>
      <c r="F37" s="19">
        <v>758</v>
      </c>
      <c r="G37" s="5">
        <f t="shared" si="0"/>
        <v>0.14356060606060606</v>
      </c>
      <c r="H37">
        <v>24</v>
      </c>
      <c r="I37" s="5">
        <f t="shared" si="1"/>
        <v>2021.3333333333333</v>
      </c>
      <c r="J37" s="5">
        <f t="shared" si="2"/>
        <v>202.13333333333333</v>
      </c>
      <c r="V37" s="6">
        <f t="shared" si="3"/>
        <v>166.76</v>
      </c>
      <c r="AI37" s="5">
        <f t="shared" si="4"/>
        <v>121.27999999999999</v>
      </c>
      <c r="AO37" s="6">
        <f t="shared" si="5"/>
        <v>166.76</v>
      </c>
      <c r="AU37" s="31">
        <v>4</v>
      </c>
      <c r="BA37" s="31">
        <v>4</v>
      </c>
      <c r="BG37">
        <v>0</v>
      </c>
      <c r="BM37">
        <v>0</v>
      </c>
      <c r="BS37">
        <v>0</v>
      </c>
      <c r="BY37">
        <v>0</v>
      </c>
      <c r="CE37">
        <v>0</v>
      </c>
      <c r="CK37">
        <v>0</v>
      </c>
      <c r="CQ37">
        <v>0</v>
      </c>
      <c r="CW37">
        <v>0</v>
      </c>
      <c r="DC37">
        <v>0</v>
      </c>
      <c r="DI37">
        <v>0</v>
      </c>
      <c r="DU37" s="5">
        <v>0</v>
      </c>
      <c r="DV37" s="5"/>
      <c r="EC37" s="5">
        <v>0</v>
      </c>
    </row>
    <row r="38" spans="1:133" ht="15.75" x14ac:dyDescent="0.25">
      <c r="A38" s="19" t="s">
        <v>97</v>
      </c>
      <c r="B38" s="19" t="s">
        <v>98</v>
      </c>
      <c r="C38" s="19" t="s">
        <v>144</v>
      </c>
      <c r="F38" s="19">
        <v>291</v>
      </c>
      <c r="G38" s="5">
        <f t="shared" si="0"/>
        <v>5.5113636363636365E-2</v>
      </c>
      <c r="H38">
        <v>24</v>
      </c>
      <c r="I38" s="5">
        <f t="shared" si="1"/>
        <v>776</v>
      </c>
      <c r="J38" s="5">
        <f t="shared" si="2"/>
        <v>77.600000000000009</v>
      </c>
      <c r="V38" s="6">
        <f t="shared" si="3"/>
        <v>64.02</v>
      </c>
      <c r="AI38" s="5">
        <f t="shared" si="4"/>
        <v>46.559999999999995</v>
      </c>
      <c r="AO38" s="6">
        <f t="shared" si="5"/>
        <v>64.02</v>
      </c>
      <c r="AU38" s="31">
        <v>2</v>
      </c>
      <c r="BA38" s="31">
        <v>2</v>
      </c>
      <c r="BG38">
        <v>0</v>
      </c>
      <c r="BM38">
        <v>0</v>
      </c>
      <c r="BS38">
        <v>0</v>
      </c>
      <c r="BY38">
        <v>0</v>
      </c>
      <c r="CE38">
        <v>0</v>
      </c>
      <c r="CK38">
        <v>0</v>
      </c>
      <c r="CQ38">
        <v>0</v>
      </c>
      <c r="CW38">
        <v>0</v>
      </c>
      <c r="DC38">
        <v>0</v>
      </c>
      <c r="DI38">
        <v>0</v>
      </c>
      <c r="DU38" s="5">
        <v>0</v>
      </c>
      <c r="DV38" s="5"/>
      <c r="EC38" s="5">
        <v>0</v>
      </c>
    </row>
    <row r="39" spans="1:133" ht="15.75" x14ac:dyDescent="0.25">
      <c r="A39" s="19" t="s">
        <v>98</v>
      </c>
      <c r="B39" s="19" t="s">
        <v>128</v>
      </c>
      <c r="C39" s="19" t="s">
        <v>144</v>
      </c>
      <c r="F39" s="19">
        <v>342</v>
      </c>
      <c r="G39" s="5">
        <f t="shared" si="0"/>
        <v>6.4772727272727273E-2</v>
      </c>
      <c r="H39">
        <v>24</v>
      </c>
      <c r="I39" s="5">
        <f t="shared" si="1"/>
        <v>912</v>
      </c>
      <c r="J39" s="5">
        <f t="shared" si="2"/>
        <v>91.2</v>
      </c>
      <c r="V39" s="6">
        <f t="shared" si="3"/>
        <v>75.239999999999995</v>
      </c>
      <c r="AI39" s="5">
        <f t="shared" si="4"/>
        <v>54.72</v>
      </c>
      <c r="AO39" s="6">
        <f t="shared" si="5"/>
        <v>75.240000000000009</v>
      </c>
      <c r="AU39" s="31">
        <v>2</v>
      </c>
      <c r="BA39" s="31">
        <v>2</v>
      </c>
      <c r="BG39">
        <v>0</v>
      </c>
      <c r="BM39">
        <v>0</v>
      </c>
      <c r="BS39">
        <v>0</v>
      </c>
      <c r="BY39">
        <v>0</v>
      </c>
      <c r="CE39">
        <v>0</v>
      </c>
      <c r="CK39">
        <v>0</v>
      </c>
      <c r="CQ39">
        <v>0</v>
      </c>
      <c r="CW39">
        <v>14</v>
      </c>
      <c r="DC39">
        <v>0</v>
      </c>
      <c r="DI39">
        <v>0</v>
      </c>
      <c r="DU39" s="5">
        <v>0</v>
      </c>
      <c r="DV39" s="5"/>
      <c r="EC39" s="5">
        <v>0</v>
      </c>
    </row>
    <row r="40" spans="1:133" ht="15.75" x14ac:dyDescent="0.25">
      <c r="A40" s="19" t="s">
        <v>99</v>
      </c>
      <c r="B40" s="19" t="s">
        <v>128</v>
      </c>
      <c r="C40" s="19" t="s">
        <v>144</v>
      </c>
      <c r="F40" s="19">
        <v>499</v>
      </c>
      <c r="G40" s="5">
        <f t="shared" si="0"/>
        <v>9.4507575757575762E-2</v>
      </c>
      <c r="H40">
        <v>24</v>
      </c>
      <c r="I40" s="5">
        <f t="shared" si="1"/>
        <v>1330.6666666666667</v>
      </c>
      <c r="J40" s="5">
        <f t="shared" si="2"/>
        <v>133.06666666666669</v>
      </c>
      <c r="V40" s="6">
        <f t="shared" si="3"/>
        <v>109.78</v>
      </c>
      <c r="AI40" s="5">
        <f t="shared" si="4"/>
        <v>79.84</v>
      </c>
      <c r="AO40" s="6">
        <f t="shared" si="5"/>
        <v>109.78000000000002</v>
      </c>
      <c r="AU40" s="31">
        <v>4</v>
      </c>
      <c r="BA40" s="31">
        <v>4</v>
      </c>
      <c r="BG40">
        <v>0</v>
      </c>
      <c r="BM40">
        <v>0</v>
      </c>
      <c r="BS40">
        <v>0</v>
      </c>
      <c r="BY40">
        <v>0</v>
      </c>
      <c r="CE40">
        <v>0</v>
      </c>
      <c r="CK40">
        <v>0</v>
      </c>
      <c r="CQ40">
        <v>0</v>
      </c>
      <c r="CW40">
        <v>14</v>
      </c>
      <c r="DC40">
        <v>0</v>
      </c>
      <c r="DI40">
        <v>0</v>
      </c>
      <c r="DU40" s="5">
        <v>0</v>
      </c>
      <c r="DV40" s="5"/>
      <c r="EC40" s="5">
        <v>0</v>
      </c>
    </row>
    <row r="41" spans="1:133" ht="15.75" x14ac:dyDescent="0.25">
      <c r="A41" s="19" t="s">
        <v>100</v>
      </c>
      <c r="B41" s="19" t="s">
        <v>122</v>
      </c>
      <c r="C41" s="19" t="s">
        <v>101</v>
      </c>
      <c r="F41" s="19">
        <v>864</v>
      </c>
      <c r="G41" s="5">
        <f t="shared" si="0"/>
        <v>0.16363636363636364</v>
      </c>
      <c r="H41">
        <v>22</v>
      </c>
      <c r="I41" s="5">
        <f t="shared" si="1"/>
        <v>2112</v>
      </c>
      <c r="J41" s="5">
        <f t="shared" si="2"/>
        <v>211.20000000000002</v>
      </c>
      <c r="V41" s="6">
        <f t="shared" si="3"/>
        <v>174.24</v>
      </c>
      <c r="AI41" s="5">
        <f t="shared" si="4"/>
        <v>126.72</v>
      </c>
      <c r="AO41" s="6">
        <f t="shared" si="5"/>
        <v>174.24</v>
      </c>
      <c r="AU41" s="31">
        <v>4</v>
      </c>
      <c r="BA41" s="31">
        <v>4</v>
      </c>
      <c r="BG41">
        <v>2</v>
      </c>
      <c r="BM41">
        <v>2</v>
      </c>
      <c r="BS41">
        <v>0</v>
      </c>
      <c r="BY41">
        <v>0</v>
      </c>
      <c r="CE41">
        <v>0</v>
      </c>
      <c r="CK41">
        <v>0</v>
      </c>
      <c r="CQ41">
        <v>0</v>
      </c>
      <c r="CW41">
        <v>14</v>
      </c>
      <c r="DC41">
        <v>0</v>
      </c>
      <c r="DI41">
        <v>0</v>
      </c>
      <c r="DU41" s="5">
        <v>0</v>
      </c>
      <c r="DV41" s="5"/>
      <c r="EC41" s="5">
        <v>0</v>
      </c>
    </row>
    <row r="42" spans="1:133" ht="15.75" x14ac:dyDescent="0.25">
      <c r="A42" s="19" t="s">
        <v>100</v>
      </c>
      <c r="B42" s="19" t="s">
        <v>129</v>
      </c>
      <c r="C42" s="19" t="s">
        <v>144</v>
      </c>
      <c r="F42" s="19">
        <v>354</v>
      </c>
      <c r="G42" s="5">
        <f t="shared" si="0"/>
        <v>6.7045454545454547E-2</v>
      </c>
      <c r="H42">
        <v>22</v>
      </c>
      <c r="I42" s="5">
        <f t="shared" si="1"/>
        <v>865.33333333333337</v>
      </c>
      <c r="J42" s="5">
        <f t="shared" si="2"/>
        <v>86.533333333333346</v>
      </c>
      <c r="V42" s="6">
        <f t="shared" si="3"/>
        <v>71.39</v>
      </c>
      <c r="AI42" s="5">
        <f t="shared" si="4"/>
        <v>51.92</v>
      </c>
      <c r="AO42" s="6">
        <f t="shared" si="5"/>
        <v>71.39</v>
      </c>
      <c r="AU42" s="31">
        <v>1</v>
      </c>
      <c r="BA42" s="31">
        <v>1</v>
      </c>
      <c r="BG42">
        <v>1</v>
      </c>
      <c r="BM42">
        <v>1</v>
      </c>
      <c r="BS42">
        <v>0</v>
      </c>
      <c r="BY42">
        <v>0</v>
      </c>
      <c r="CE42">
        <v>0</v>
      </c>
      <c r="CK42">
        <v>0</v>
      </c>
      <c r="CQ42">
        <v>0</v>
      </c>
      <c r="CW42">
        <v>0</v>
      </c>
      <c r="DC42">
        <v>0</v>
      </c>
      <c r="DI42">
        <v>0</v>
      </c>
      <c r="DU42" s="5">
        <v>0</v>
      </c>
      <c r="DV42" s="5"/>
      <c r="EC42" s="5">
        <v>0</v>
      </c>
    </row>
    <row r="43" spans="1:133" ht="15.75" x14ac:dyDescent="0.25">
      <c r="A43" s="19" t="s">
        <v>101</v>
      </c>
      <c r="B43" s="19" t="s">
        <v>130</v>
      </c>
      <c r="C43" s="19" t="s">
        <v>144</v>
      </c>
      <c r="F43" s="19">
        <v>323</v>
      </c>
      <c r="G43" s="5">
        <f t="shared" si="0"/>
        <v>6.1174242424242423E-2</v>
      </c>
      <c r="H43">
        <v>22</v>
      </c>
      <c r="I43" s="5">
        <f t="shared" si="1"/>
        <v>789.55555555555554</v>
      </c>
      <c r="J43" s="5">
        <f t="shared" si="2"/>
        <v>78.955555555555563</v>
      </c>
      <c r="V43" s="6">
        <f t="shared" si="3"/>
        <v>65.138333333333335</v>
      </c>
      <c r="AI43" s="5">
        <f t="shared" si="4"/>
        <v>47.373333333333328</v>
      </c>
      <c r="AO43" s="6">
        <f t="shared" si="5"/>
        <v>65.138333333333335</v>
      </c>
      <c r="AU43" s="31">
        <v>1</v>
      </c>
      <c r="BA43" s="31">
        <v>1</v>
      </c>
      <c r="BG43">
        <v>1</v>
      </c>
      <c r="BM43">
        <v>1</v>
      </c>
      <c r="BS43">
        <v>0</v>
      </c>
      <c r="BY43">
        <v>0</v>
      </c>
      <c r="CE43">
        <v>0</v>
      </c>
      <c r="CK43">
        <v>0</v>
      </c>
      <c r="CQ43">
        <v>0</v>
      </c>
      <c r="CW43">
        <v>14</v>
      </c>
      <c r="DC43">
        <v>0</v>
      </c>
      <c r="DI43">
        <v>0</v>
      </c>
      <c r="DU43" s="5">
        <v>0</v>
      </c>
      <c r="DV43" s="5"/>
      <c r="EC43" s="5">
        <v>0</v>
      </c>
    </row>
    <row r="44" spans="1:133" ht="15.75" x14ac:dyDescent="0.25">
      <c r="A44" s="19" t="s">
        <v>157</v>
      </c>
      <c r="B44" s="19" t="s">
        <v>122</v>
      </c>
      <c r="C44" s="19" t="s">
        <v>158</v>
      </c>
      <c r="F44" s="19">
        <v>194</v>
      </c>
      <c r="G44" s="5">
        <f t="shared" si="0"/>
        <v>3.6742424242424243E-2</v>
      </c>
      <c r="H44">
        <v>22</v>
      </c>
      <c r="I44" s="5">
        <f t="shared" si="1"/>
        <v>474.22222222222223</v>
      </c>
      <c r="J44" s="5">
        <f t="shared" si="2"/>
        <v>47.422222222222224</v>
      </c>
      <c r="V44" s="6">
        <f t="shared" si="3"/>
        <v>39.123333333333335</v>
      </c>
      <c r="AI44" s="5">
        <f t="shared" si="4"/>
        <v>28.453333333333333</v>
      </c>
      <c r="AO44" s="6">
        <f t="shared" si="5"/>
        <v>39.123333333333335</v>
      </c>
      <c r="AU44" s="31">
        <v>2</v>
      </c>
      <c r="BA44" s="31">
        <v>2</v>
      </c>
      <c r="BG44">
        <v>2</v>
      </c>
      <c r="BM44">
        <v>2</v>
      </c>
      <c r="BS44">
        <v>0</v>
      </c>
      <c r="BY44">
        <v>0</v>
      </c>
      <c r="CE44">
        <v>0</v>
      </c>
      <c r="CK44">
        <v>0</v>
      </c>
      <c r="CQ44">
        <v>0</v>
      </c>
      <c r="CW44">
        <v>14</v>
      </c>
      <c r="DC44">
        <v>0</v>
      </c>
      <c r="DI44">
        <v>0</v>
      </c>
      <c r="DU44" s="5">
        <v>0</v>
      </c>
      <c r="DV44" s="5"/>
      <c r="EC44" s="5">
        <v>0</v>
      </c>
    </row>
    <row r="45" spans="1:133" ht="15.75" x14ac:dyDescent="0.25">
      <c r="A45" s="19" t="s">
        <v>157</v>
      </c>
      <c r="B45" s="19" t="s">
        <v>159</v>
      </c>
      <c r="C45" s="19" t="s">
        <v>144</v>
      </c>
      <c r="F45" s="19">
        <v>466</v>
      </c>
      <c r="G45" s="5">
        <f t="shared" si="0"/>
        <v>8.8257575757575757E-2</v>
      </c>
      <c r="H45">
        <v>22</v>
      </c>
      <c r="I45" s="5">
        <f t="shared" si="1"/>
        <v>1139.1111111111111</v>
      </c>
      <c r="J45" s="5">
        <f t="shared" si="2"/>
        <v>113.91111111111111</v>
      </c>
      <c r="V45" s="6">
        <f t="shared" si="3"/>
        <v>93.976666666666674</v>
      </c>
      <c r="AI45" s="5">
        <f t="shared" si="4"/>
        <v>68.346666666666664</v>
      </c>
      <c r="AO45" s="6">
        <f t="shared" si="5"/>
        <v>93.976666666666674</v>
      </c>
      <c r="AU45" s="31">
        <v>3</v>
      </c>
      <c r="BA45" s="31">
        <v>3</v>
      </c>
      <c r="BG45">
        <v>1</v>
      </c>
      <c r="BM45">
        <v>1</v>
      </c>
      <c r="BS45">
        <v>0</v>
      </c>
      <c r="BY45">
        <v>0</v>
      </c>
      <c r="CE45">
        <v>0</v>
      </c>
      <c r="CK45">
        <v>0</v>
      </c>
      <c r="CQ45">
        <v>0</v>
      </c>
      <c r="CW45">
        <v>0</v>
      </c>
      <c r="DC45">
        <v>0</v>
      </c>
      <c r="DI45">
        <v>0</v>
      </c>
      <c r="DU45" s="5">
        <v>0</v>
      </c>
      <c r="DV45" s="5"/>
      <c r="EC45" s="5">
        <v>0</v>
      </c>
    </row>
    <row r="46" spans="1:133" ht="15.75" x14ac:dyDescent="0.25">
      <c r="A46" s="19" t="s">
        <v>159</v>
      </c>
      <c r="B46" s="19" t="s">
        <v>160</v>
      </c>
      <c r="C46" s="19" t="s">
        <v>144</v>
      </c>
      <c r="F46" s="19">
        <v>419</v>
      </c>
      <c r="G46" s="5">
        <f t="shared" si="0"/>
        <v>7.9356060606060611E-2</v>
      </c>
      <c r="H46">
        <v>22</v>
      </c>
      <c r="I46" s="5">
        <f t="shared" si="1"/>
        <v>1024.2222222222222</v>
      </c>
      <c r="J46" s="5">
        <f t="shared" si="2"/>
        <v>102.42222222222222</v>
      </c>
      <c r="V46" s="6">
        <f t="shared" si="3"/>
        <v>84.498333333333335</v>
      </c>
      <c r="AI46" s="5">
        <f t="shared" si="4"/>
        <v>61.453333333333326</v>
      </c>
      <c r="AO46" s="6">
        <f t="shared" si="5"/>
        <v>84.498333333333335</v>
      </c>
      <c r="AU46" s="31">
        <v>2</v>
      </c>
      <c r="BA46" s="31">
        <v>2</v>
      </c>
      <c r="BG46">
        <v>0</v>
      </c>
      <c r="BM46">
        <v>0</v>
      </c>
      <c r="BS46">
        <v>0</v>
      </c>
      <c r="BY46">
        <v>0</v>
      </c>
      <c r="CE46">
        <v>0</v>
      </c>
      <c r="CK46">
        <v>0</v>
      </c>
      <c r="CQ46">
        <v>0</v>
      </c>
      <c r="CW46">
        <v>14</v>
      </c>
      <c r="DC46">
        <v>0</v>
      </c>
      <c r="DI46">
        <v>0</v>
      </c>
      <c r="DU46" s="5">
        <v>0</v>
      </c>
      <c r="DV46" s="5"/>
      <c r="EC46" s="5">
        <v>0</v>
      </c>
    </row>
    <row r="47" spans="1:133" ht="15.75" x14ac:dyDescent="0.25">
      <c r="A47" s="19" t="s">
        <v>102</v>
      </c>
      <c r="B47" s="19" t="s">
        <v>108</v>
      </c>
      <c r="C47" s="19" t="s">
        <v>102</v>
      </c>
      <c r="F47" s="19">
        <v>191</v>
      </c>
      <c r="G47" s="5">
        <f t="shared" si="0"/>
        <v>3.6174242424242421E-2</v>
      </c>
      <c r="H47">
        <v>24</v>
      </c>
      <c r="I47" s="5">
        <f t="shared" si="1"/>
        <v>509.33333333333331</v>
      </c>
      <c r="J47" s="5">
        <f t="shared" si="2"/>
        <v>50.933333333333337</v>
      </c>
      <c r="V47" s="6">
        <f t="shared" si="3"/>
        <v>42.02</v>
      </c>
      <c r="AI47" s="5">
        <f t="shared" si="4"/>
        <v>30.56</v>
      </c>
      <c r="AO47" s="6">
        <f t="shared" si="5"/>
        <v>42.02</v>
      </c>
      <c r="AU47" s="31">
        <v>2</v>
      </c>
      <c r="BA47" s="31">
        <v>2</v>
      </c>
      <c r="BG47">
        <v>1</v>
      </c>
      <c r="BM47">
        <v>1</v>
      </c>
      <c r="BS47">
        <v>0</v>
      </c>
      <c r="BY47">
        <v>0</v>
      </c>
      <c r="CE47">
        <v>0</v>
      </c>
      <c r="CK47">
        <v>0</v>
      </c>
      <c r="CQ47">
        <v>0</v>
      </c>
      <c r="CW47">
        <v>14</v>
      </c>
      <c r="DC47">
        <v>0</v>
      </c>
      <c r="DI47">
        <v>0</v>
      </c>
      <c r="DU47" s="5">
        <v>0</v>
      </c>
      <c r="DV47" s="5"/>
      <c r="EC47" s="5">
        <v>0</v>
      </c>
    </row>
    <row r="48" spans="1:133" ht="15.75" x14ac:dyDescent="0.25">
      <c r="A48" s="19" t="s">
        <v>102</v>
      </c>
      <c r="B48" s="19" t="s">
        <v>131</v>
      </c>
      <c r="C48" s="19" t="s">
        <v>153</v>
      </c>
      <c r="F48" s="19">
        <v>314</v>
      </c>
      <c r="G48" s="5">
        <f t="shared" si="0"/>
        <v>5.9469696969696971E-2</v>
      </c>
      <c r="H48">
        <v>24</v>
      </c>
      <c r="I48" s="5">
        <f t="shared" si="1"/>
        <v>837.33333333333337</v>
      </c>
      <c r="J48" s="5">
        <f t="shared" si="2"/>
        <v>83.733333333333348</v>
      </c>
      <c r="V48" s="6">
        <f t="shared" si="3"/>
        <v>69.08</v>
      </c>
      <c r="AI48" s="5">
        <f t="shared" si="4"/>
        <v>50.24</v>
      </c>
      <c r="AO48" s="6">
        <f t="shared" si="5"/>
        <v>69.080000000000013</v>
      </c>
      <c r="AU48" s="31">
        <v>3</v>
      </c>
      <c r="BA48" s="31">
        <v>3</v>
      </c>
      <c r="BG48">
        <v>0</v>
      </c>
      <c r="BM48">
        <v>0</v>
      </c>
      <c r="BS48">
        <v>0</v>
      </c>
      <c r="BY48">
        <v>0</v>
      </c>
      <c r="CE48">
        <v>0</v>
      </c>
      <c r="CK48">
        <v>0</v>
      </c>
      <c r="CQ48">
        <v>0</v>
      </c>
      <c r="CW48">
        <v>0</v>
      </c>
      <c r="DC48">
        <v>0</v>
      </c>
      <c r="DI48">
        <v>0</v>
      </c>
      <c r="DU48" s="5">
        <v>0</v>
      </c>
      <c r="DV48" s="5"/>
      <c r="EC48" s="5">
        <v>0</v>
      </c>
    </row>
    <row r="49" spans="1:138" ht="15.75" x14ac:dyDescent="0.25">
      <c r="A49" s="19" t="s">
        <v>102</v>
      </c>
      <c r="B49" s="19" t="s">
        <v>131</v>
      </c>
      <c r="C49" s="19" t="s">
        <v>146</v>
      </c>
      <c r="F49" s="19">
        <v>382</v>
      </c>
      <c r="G49" s="5">
        <f t="shared" si="0"/>
        <v>7.2348484848484843E-2</v>
      </c>
      <c r="H49">
        <v>24</v>
      </c>
      <c r="I49" s="5">
        <f t="shared" si="1"/>
        <v>1018.6666666666666</v>
      </c>
      <c r="J49" s="5">
        <f t="shared" si="2"/>
        <v>101.86666666666667</v>
      </c>
      <c r="V49" s="6">
        <f t="shared" si="3"/>
        <v>84.04</v>
      </c>
      <c r="AI49" s="5">
        <f t="shared" si="4"/>
        <v>61.12</v>
      </c>
      <c r="AO49" s="6">
        <f t="shared" si="5"/>
        <v>84.04</v>
      </c>
      <c r="AU49" s="31">
        <v>2</v>
      </c>
      <c r="BA49" s="31">
        <v>2</v>
      </c>
      <c r="BG49">
        <v>0</v>
      </c>
      <c r="BM49">
        <v>0</v>
      </c>
      <c r="BS49">
        <v>0</v>
      </c>
      <c r="BY49">
        <v>0</v>
      </c>
      <c r="CE49">
        <v>0</v>
      </c>
      <c r="CK49">
        <v>0</v>
      </c>
      <c r="CQ49">
        <v>0</v>
      </c>
      <c r="CW49">
        <v>0</v>
      </c>
      <c r="DC49">
        <v>0</v>
      </c>
      <c r="DI49">
        <v>0</v>
      </c>
      <c r="DU49" s="5">
        <v>0</v>
      </c>
      <c r="DV49" s="5"/>
      <c r="EC49" s="5">
        <v>0</v>
      </c>
    </row>
    <row r="50" spans="1:138" ht="15.75" x14ac:dyDescent="0.25">
      <c r="A50" s="19" t="s">
        <v>102</v>
      </c>
      <c r="B50" s="19" t="s">
        <v>131</v>
      </c>
      <c r="C50" s="19" t="s">
        <v>153</v>
      </c>
      <c r="F50" s="19">
        <v>348</v>
      </c>
      <c r="G50" s="5">
        <f t="shared" si="0"/>
        <v>6.5909090909090903E-2</v>
      </c>
      <c r="H50">
        <v>24</v>
      </c>
      <c r="I50" s="5">
        <f t="shared" si="1"/>
        <v>928</v>
      </c>
      <c r="J50" s="5">
        <f t="shared" si="2"/>
        <v>92.800000000000011</v>
      </c>
      <c r="V50" s="6">
        <f t="shared" si="3"/>
        <v>76.56</v>
      </c>
      <c r="AI50" s="5">
        <f t="shared" si="4"/>
        <v>55.68</v>
      </c>
      <c r="AO50" s="6">
        <f t="shared" si="5"/>
        <v>76.56</v>
      </c>
      <c r="AU50" s="31">
        <v>3</v>
      </c>
      <c r="BA50" s="31">
        <v>3</v>
      </c>
      <c r="BG50">
        <v>0</v>
      </c>
      <c r="BM50">
        <v>0</v>
      </c>
      <c r="BS50">
        <v>0</v>
      </c>
      <c r="BY50">
        <v>0</v>
      </c>
      <c r="CE50">
        <v>0</v>
      </c>
      <c r="CK50">
        <v>0</v>
      </c>
      <c r="CQ50">
        <v>0</v>
      </c>
      <c r="CW50">
        <v>0</v>
      </c>
      <c r="DC50">
        <v>0</v>
      </c>
      <c r="DI50">
        <v>0</v>
      </c>
      <c r="DU50" s="5">
        <v>0</v>
      </c>
      <c r="DV50" s="5"/>
      <c r="EC50" s="5">
        <v>0</v>
      </c>
    </row>
    <row r="51" spans="1:138" ht="15.75" x14ac:dyDescent="0.25">
      <c r="A51" s="19" t="s">
        <v>102</v>
      </c>
      <c r="B51" s="19" t="s">
        <v>102</v>
      </c>
      <c r="C51" s="19" t="s">
        <v>153</v>
      </c>
      <c r="F51" s="19">
        <v>243</v>
      </c>
      <c r="G51" s="5">
        <f t="shared" si="0"/>
        <v>4.6022727272727271E-2</v>
      </c>
      <c r="H51">
        <v>24</v>
      </c>
      <c r="I51" s="5">
        <f t="shared" si="1"/>
        <v>648</v>
      </c>
      <c r="J51" s="5">
        <f t="shared" si="2"/>
        <v>64.8</v>
      </c>
      <c r="V51" s="6">
        <f t="shared" si="3"/>
        <v>53.46</v>
      </c>
      <c r="AI51" s="5">
        <f t="shared" si="4"/>
        <v>38.879999999999995</v>
      </c>
      <c r="AO51" s="6">
        <f t="shared" si="5"/>
        <v>53.46</v>
      </c>
      <c r="AU51" s="31">
        <v>3</v>
      </c>
      <c r="BA51" s="31">
        <v>3</v>
      </c>
      <c r="BG51">
        <v>2</v>
      </c>
      <c r="BM51">
        <v>2</v>
      </c>
      <c r="BS51">
        <v>0</v>
      </c>
      <c r="BY51">
        <v>0</v>
      </c>
      <c r="CE51">
        <v>0</v>
      </c>
      <c r="CK51">
        <v>0</v>
      </c>
      <c r="CQ51">
        <v>0</v>
      </c>
      <c r="CW51">
        <v>0</v>
      </c>
      <c r="DC51">
        <v>0</v>
      </c>
      <c r="DI51">
        <v>0</v>
      </c>
      <c r="DU51" s="5">
        <v>0</v>
      </c>
      <c r="DV51" s="5"/>
      <c r="EC51" s="5">
        <v>0</v>
      </c>
    </row>
    <row r="52" spans="1:138" ht="15.75" x14ac:dyDescent="0.25">
      <c r="A52" s="19" t="s">
        <v>102</v>
      </c>
      <c r="B52" s="19" t="s">
        <v>131</v>
      </c>
      <c r="C52" s="19" t="s">
        <v>146</v>
      </c>
      <c r="F52" s="19">
        <v>163</v>
      </c>
      <c r="G52" s="5">
        <f t="shared" si="0"/>
        <v>3.0871212121212122E-2</v>
      </c>
      <c r="H52">
        <v>24</v>
      </c>
      <c r="I52" s="5">
        <f t="shared" si="1"/>
        <v>434.66666666666669</v>
      </c>
      <c r="J52" s="5">
        <f t="shared" si="2"/>
        <v>43.466666666666669</v>
      </c>
      <c r="V52" s="6">
        <f t="shared" si="3"/>
        <v>35.86</v>
      </c>
      <c r="AI52" s="5">
        <f t="shared" si="4"/>
        <v>26.080000000000002</v>
      </c>
      <c r="AO52" s="6">
        <f t="shared" si="5"/>
        <v>35.860000000000007</v>
      </c>
      <c r="AU52" s="31">
        <v>2</v>
      </c>
      <c r="BA52" s="31">
        <v>2</v>
      </c>
      <c r="BG52">
        <v>2</v>
      </c>
      <c r="BM52">
        <v>2</v>
      </c>
      <c r="BS52">
        <v>0</v>
      </c>
      <c r="BY52">
        <v>0</v>
      </c>
      <c r="CE52">
        <v>0</v>
      </c>
      <c r="CK52">
        <v>0</v>
      </c>
      <c r="CQ52">
        <v>0</v>
      </c>
      <c r="CW52">
        <v>0</v>
      </c>
      <c r="DC52">
        <v>0</v>
      </c>
      <c r="DI52">
        <v>0</v>
      </c>
      <c r="DU52" s="5">
        <v>0</v>
      </c>
      <c r="DV52" s="5"/>
      <c r="EC52" s="5">
        <v>0</v>
      </c>
    </row>
    <row r="53" spans="1:138" ht="15.75" x14ac:dyDescent="0.25">
      <c r="J53" s="5"/>
      <c r="V53" s="6"/>
      <c r="AI53" s="5"/>
      <c r="AO53" s="6"/>
      <c r="AU53" s="31"/>
      <c r="DU53" s="5"/>
      <c r="DV53" s="5"/>
      <c r="EC53" s="18"/>
    </row>
    <row r="54" spans="1:138" ht="15.75" x14ac:dyDescent="0.25">
      <c r="G54" s="20">
        <f>SUM(G4:G52)</f>
        <v>8.1702651515151548</v>
      </c>
      <c r="H54" s="21"/>
      <c r="I54" s="21"/>
      <c r="J54" s="20">
        <f>SUM(J4:J53)</f>
        <v>11867.533333333331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>
        <f>SUM(V4:V53)</f>
        <v>9790.715000000002</v>
      </c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0">
        <f>SUM(AI4:AI53)</f>
        <v>7120.5200000000013</v>
      </c>
      <c r="AJ54" s="21"/>
      <c r="AK54" s="21"/>
      <c r="AL54" s="21"/>
      <c r="AM54" s="21"/>
      <c r="AN54" s="21"/>
      <c r="AO54" s="22">
        <f>SUM(AO4:AO53)</f>
        <v>9790.7150000000038</v>
      </c>
      <c r="AP54" s="21"/>
      <c r="AQ54" s="21"/>
      <c r="AR54" s="21"/>
      <c r="AS54" s="21"/>
      <c r="AT54" s="21"/>
      <c r="AU54" s="32">
        <f>SUM(AU4:AU53)</f>
        <v>109</v>
      </c>
      <c r="AV54" s="21"/>
      <c r="AW54" s="21"/>
      <c r="AX54" s="21"/>
      <c r="AY54" s="21"/>
      <c r="AZ54" s="21"/>
      <c r="BA54" s="21">
        <f>SUM(BA4:BA53)</f>
        <v>109</v>
      </c>
      <c r="BB54" s="21"/>
      <c r="BC54" s="21"/>
      <c r="BD54" s="21"/>
      <c r="BE54" s="21"/>
      <c r="BF54" s="21"/>
      <c r="BG54" s="21">
        <f>SUM(BG4:BG53)</f>
        <v>111</v>
      </c>
      <c r="BH54" s="21"/>
      <c r="BI54" s="21"/>
      <c r="BJ54" s="21"/>
      <c r="BK54" s="21"/>
      <c r="BL54" s="21"/>
      <c r="BM54" s="21">
        <f>SUM(BM4:BM53)</f>
        <v>111</v>
      </c>
      <c r="BN54" s="21"/>
      <c r="BO54" s="21"/>
      <c r="BP54" s="21"/>
      <c r="BQ54" s="21"/>
      <c r="BR54" s="21"/>
      <c r="BS54" s="21">
        <f>SUM(BS4:BS53)</f>
        <v>81032</v>
      </c>
      <c r="BT54" s="21"/>
      <c r="BU54" s="21"/>
      <c r="BV54" s="21"/>
      <c r="BW54" s="21"/>
      <c r="BX54" s="21"/>
      <c r="BY54" s="21">
        <f>SUM(BY4:BY53)</f>
        <v>12</v>
      </c>
      <c r="BZ54" s="21"/>
      <c r="CA54" s="21"/>
      <c r="CB54" s="21"/>
      <c r="CC54" s="21"/>
      <c r="CD54" s="21"/>
      <c r="CE54" s="21">
        <f>SUM(CE4:CE53)</f>
        <v>38</v>
      </c>
      <c r="CF54" s="21"/>
      <c r="CG54" s="21"/>
      <c r="CH54" s="21"/>
      <c r="CI54" s="21"/>
      <c r="CJ54" s="21"/>
      <c r="CK54" s="21">
        <f>SUM(CK4:CK53)</f>
        <v>0</v>
      </c>
      <c r="CL54" s="21"/>
      <c r="CM54" s="21"/>
      <c r="CN54" s="21"/>
      <c r="CO54" s="21"/>
      <c r="CP54" s="21"/>
      <c r="CQ54" s="21">
        <f>SUM(CQ4:CQ53)</f>
        <v>279</v>
      </c>
      <c r="CR54" s="21"/>
      <c r="CS54" s="21"/>
      <c r="CT54" s="21"/>
      <c r="CU54" s="21"/>
      <c r="CV54" s="21"/>
      <c r="CW54" s="21">
        <f>SUM(CW4:CW53)</f>
        <v>742</v>
      </c>
      <c r="CX54" s="21"/>
      <c r="CY54" s="21"/>
      <c r="CZ54" s="21"/>
      <c r="DA54" s="21"/>
      <c r="DB54" s="21"/>
      <c r="DC54" s="21">
        <f>SUM(DC4:DC53)</f>
        <v>0</v>
      </c>
      <c r="DD54" s="21"/>
      <c r="DE54" s="21"/>
      <c r="DF54" s="21"/>
      <c r="DG54" s="21"/>
      <c r="DH54" s="21"/>
      <c r="DI54" s="21">
        <f>SUM(DI4:DI53)</f>
        <v>954</v>
      </c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0">
        <f>SUM(DU4:DU53)</f>
        <v>3.27</v>
      </c>
      <c r="DV54" s="20"/>
      <c r="DW54" s="21"/>
      <c r="DX54" s="21"/>
      <c r="DY54" s="21"/>
      <c r="DZ54" s="21"/>
      <c r="EA54" s="21"/>
      <c r="EB54" s="21"/>
      <c r="EC54" s="23">
        <f>SUM(EC4:EC53)</f>
        <v>3.3600000000000003</v>
      </c>
      <c r="ED54" s="21"/>
      <c r="EE54" s="21"/>
      <c r="EF54" s="21"/>
      <c r="EG54" s="21"/>
      <c r="EH54" s="21"/>
    </row>
    <row r="55" spans="1:138" ht="15.75" x14ac:dyDescent="0.25">
      <c r="J55" s="5"/>
      <c r="V55" s="6"/>
      <c r="AI55" s="5"/>
      <c r="AO55" s="6"/>
      <c r="AU55" s="30"/>
      <c r="DU55" s="5"/>
      <c r="DV55" s="5"/>
      <c r="EC55" s="18"/>
    </row>
    <row r="56" spans="1:138" ht="15.75" x14ac:dyDescent="0.25">
      <c r="J56" s="5"/>
      <c r="V56" s="6"/>
      <c r="AI56" s="5"/>
      <c r="AO56" s="6"/>
      <c r="AU56" s="30"/>
      <c r="DU56" s="5"/>
      <c r="DV56" s="5"/>
      <c r="EC56" s="18"/>
    </row>
    <row r="57" spans="1:138" ht="15.75" x14ac:dyDescent="0.25">
      <c r="J57" s="5"/>
      <c r="V57" s="6"/>
      <c r="AI57" s="5"/>
      <c r="AO57" s="6"/>
      <c r="AU57" s="30"/>
      <c r="DU57" s="5"/>
      <c r="DV57" s="5"/>
      <c r="EC57" s="18"/>
    </row>
    <row r="58" spans="1:138" ht="15.75" x14ac:dyDescent="0.25">
      <c r="J58" s="5"/>
      <c r="V58" s="6"/>
      <c r="AI58" s="5"/>
      <c r="AO58" s="6"/>
      <c r="AU58" s="30"/>
      <c r="DU58" s="5"/>
      <c r="DV58" s="5"/>
      <c r="EC58" s="18"/>
    </row>
    <row r="59" spans="1:138" ht="15.75" x14ac:dyDescent="0.25">
      <c r="AU59" s="30"/>
      <c r="EC59" s="17"/>
    </row>
    <row r="60" spans="1:138" ht="24.95" customHeight="1" x14ac:dyDescent="0.25">
      <c r="A60" s="4" t="s">
        <v>54</v>
      </c>
      <c r="B60" s="4" t="s">
        <v>55</v>
      </c>
      <c r="C60" s="4" t="s">
        <v>56</v>
      </c>
      <c r="D60" s="4" t="s">
        <v>57</v>
      </c>
      <c r="E60" s="4" t="s">
        <v>58</v>
      </c>
      <c r="AU60" s="30"/>
      <c r="EC60" s="17"/>
    </row>
    <row r="61" spans="1:138" ht="24.95" customHeight="1" x14ac:dyDescent="0.25">
      <c r="A61" s="3"/>
      <c r="B61" s="3"/>
      <c r="C61" s="3"/>
      <c r="D61" s="3"/>
      <c r="E61" s="3"/>
      <c r="AU61" s="30"/>
      <c r="EC61" s="17"/>
    </row>
    <row r="62" spans="1:138" ht="24.95" customHeight="1" x14ac:dyDescent="0.25">
      <c r="A62" s="8" t="s">
        <v>59</v>
      </c>
      <c r="B62" s="9" t="s">
        <v>60</v>
      </c>
      <c r="C62" s="10">
        <v>9790.7000000000007</v>
      </c>
      <c r="D62" s="10"/>
      <c r="E62" s="3"/>
      <c r="AU62" s="30"/>
      <c r="EC62" s="17"/>
    </row>
    <row r="63" spans="1:138" ht="24.95" customHeight="1" x14ac:dyDescent="0.25">
      <c r="A63" s="8" t="s">
        <v>61</v>
      </c>
      <c r="B63" s="9" t="s">
        <v>62</v>
      </c>
      <c r="C63" s="8">
        <v>7120.52</v>
      </c>
      <c r="D63" s="8"/>
      <c r="E63" s="3"/>
      <c r="AU63" s="30"/>
      <c r="EC63" s="17"/>
    </row>
    <row r="64" spans="1:138" ht="24.95" customHeight="1" x14ac:dyDescent="0.25">
      <c r="A64" s="8" t="s">
        <v>63</v>
      </c>
      <c r="B64" s="9" t="s">
        <v>64</v>
      </c>
      <c r="C64" s="8">
        <v>11867.53</v>
      </c>
      <c r="D64" s="8"/>
      <c r="E64" s="3"/>
      <c r="AU64" s="30"/>
      <c r="EC64" s="17"/>
    </row>
    <row r="65" spans="1:133" ht="24.95" customHeight="1" x14ac:dyDescent="0.25">
      <c r="A65" s="8" t="s">
        <v>65</v>
      </c>
      <c r="B65" s="11" t="s">
        <v>60</v>
      </c>
      <c r="C65" s="10">
        <v>9790.7000000000007</v>
      </c>
      <c r="D65" s="10"/>
      <c r="E65" s="3"/>
      <c r="AU65" s="30"/>
      <c r="EC65" s="17"/>
    </row>
    <row r="66" spans="1:133" ht="24.95" customHeight="1" x14ac:dyDescent="0.25">
      <c r="A66" s="8" t="s">
        <v>66</v>
      </c>
      <c r="B66" s="11" t="s">
        <v>60</v>
      </c>
      <c r="C66" s="3">
        <v>0</v>
      </c>
      <c r="D66" s="3"/>
      <c r="E66" s="3"/>
      <c r="AU66" s="30"/>
      <c r="EC66" s="17"/>
    </row>
    <row r="67" spans="1:133" ht="41.25" customHeight="1" x14ac:dyDescent="0.25">
      <c r="A67" s="12" t="s">
        <v>67</v>
      </c>
      <c r="B67" s="9" t="s">
        <v>68</v>
      </c>
      <c r="C67" s="8">
        <v>109</v>
      </c>
      <c r="D67" s="8"/>
      <c r="E67" s="3"/>
      <c r="AU67" s="30"/>
      <c r="EC67" s="17"/>
    </row>
    <row r="68" spans="1:133" ht="27.75" customHeight="1" x14ac:dyDescent="0.25">
      <c r="A68" s="12" t="s">
        <v>69</v>
      </c>
      <c r="B68" s="9" t="s">
        <v>68</v>
      </c>
      <c r="C68" s="8">
        <v>111</v>
      </c>
      <c r="D68" s="8"/>
      <c r="E68" s="3"/>
      <c r="AU68" s="30"/>
      <c r="EC68" s="17"/>
    </row>
    <row r="69" spans="1:133" ht="24.95" customHeight="1" x14ac:dyDescent="0.25">
      <c r="A69" s="8" t="s">
        <v>70</v>
      </c>
      <c r="B69" s="9" t="s">
        <v>68</v>
      </c>
      <c r="C69" s="8">
        <v>109</v>
      </c>
      <c r="D69" s="8"/>
      <c r="E69" s="3"/>
      <c r="AU69" s="30"/>
      <c r="EC69" s="17"/>
    </row>
    <row r="70" spans="1:133" ht="24.95" customHeight="1" x14ac:dyDescent="0.25">
      <c r="A70" s="8" t="s">
        <v>71</v>
      </c>
      <c r="B70" s="11" t="s">
        <v>68</v>
      </c>
      <c r="C70" s="8">
        <v>111</v>
      </c>
      <c r="D70" s="8"/>
      <c r="E70" s="3"/>
      <c r="AU70" s="30"/>
      <c r="EC70" s="17"/>
    </row>
    <row r="71" spans="1:133" ht="24.95" customHeight="1" x14ac:dyDescent="0.25">
      <c r="A71" s="8" t="s">
        <v>72</v>
      </c>
      <c r="B71" s="11" t="s">
        <v>68</v>
      </c>
      <c r="C71" s="8">
        <v>12</v>
      </c>
      <c r="D71" s="8"/>
      <c r="E71" s="3"/>
      <c r="AU71" s="30"/>
      <c r="EC71" s="17"/>
    </row>
    <row r="72" spans="1:133" ht="46.5" customHeight="1" x14ac:dyDescent="0.25">
      <c r="A72" s="13" t="s">
        <v>73</v>
      </c>
      <c r="B72" s="11" t="s">
        <v>74</v>
      </c>
      <c r="C72" s="8">
        <v>81032</v>
      </c>
      <c r="D72" s="8"/>
      <c r="E72" s="3"/>
      <c r="AU72" s="30"/>
      <c r="EC72" s="17"/>
    </row>
    <row r="73" spans="1:133" ht="24.95" customHeight="1" x14ac:dyDescent="0.25">
      <c r="A73" s="8" t="s">
        <v>75</v>
      </c>
      <c r="B73" s="11" t="s">
        <v>68</v>
      </c>
      <c r="C73" s="8">
        <v>38</v>
      </c>
      <c r="D73" s="8"/>
      <c r="E73" s="8"/>
      <c r="AU73" s="30"/>
      <c r="EC73" s="17"/>
    </row>
    <row r="74" spans="1:133" ht="24.95" customHeight="1" x14ac:dyDescent="0.25">
      <c r="A74" s="8" t="s">
        <v>76</v>
      </c>
      <c r="B74" s="11" t="s">
        <v>68</v>
      </c>
      <c r="C74" s="8">
        <v>0</v>
      </c>
      <c r="D74" s="8"/>
      <c r="E74" s="8"/>
      <c r="AU74" s="30"/>
      <c r="EC74" s="17"/>
    </row>
    <row r="75" spans="1:133" ht="24.95" customHeight="1" x14ac:dyDescent="0.25">
      <c r="A75" s="8" t="s">
        <v>77</v>
      </c>
      <c r="B75" s="11" t="s">
        <v>68</v>
      </c>
      <c r="C75" s="8">
        <v>0</v>
      </c>
      <c r="D75" s="8"/>
      <c r="E75" s="3"/>
      <c r="AU75" s="30"/>
      <c r="EC75" s="17"/>
    </row>
    <row r="76" spans="1:133" ht="24.95" customHeight="1" x14ac:dyDescent="0.25">
      <c r="A76" s="8" t="s">
        <v>78</v>
      </c>
      <c r="B76" s="11" t="s">
        <v>74</v>
      </c>
      <c r="C76" s="8">
        <v>279</v>
      </c>
      <c r="D76" s="8"/>
      <c r="E76" s="3"/>
      <c r="AU76" s="30"/>
      <c r="EC76" s="17"/>
    </row>
    <row r="77" spans="1:133" ht="24.95" customHeight="1" x14ac:dyDescent="0.25">
      <c r="A77" s="8" t="s">
        <v>79</v>
      </c>
      <c r="B77" s="11" t="s">
        <v>74</v>
      </c>
      <c r="C77" s="8">
        <v>742</v>
      </c>
      <c r="D77" s="8"/>
      <c r="E77" s="3"/>
      <c r="AU77" s="30"/>
      <c r="EC77" s="17"/>
    </row>
    <row r="78" spans="1:133" ht="24.95" customHeight="1" x14ac:dyDescent="0.25">
      <c r="A78" s="8" t="s">
        <v>80</v>
      </c>
      <c r="B78" s="11" t="s">
        <v>68</v>
      </c>
      <c r="C78" s="8">
        <v>0</v>
      </c>
      <c r="D78" s="8"/>
      <c r="E78" s="3"/>
      <c r="AU78" s="30"/>
      <c r="EC78" s="17"/>
    </row>
    <row r="79" spans="1:133" ht="24.95" customHeight="1" x14ac:dyDescent="0.25">
      <c r="A79" s="8" t="s">
        <v>81</v>
      </c>
      <c r="B79" s="11" t="s">
        <v>74</v>
      </c>
      <c r="C79" s="8">
        <v>954</v>
      </c>
      <c r="D79" s="8"/>
      <c r="E79" s="3"/>
      <c r="AU79" s="30"/>
      <c r="EC79" s="17"/>
    </row>
    <row r="80" spans="1:133" ht="24.95" customHeight="1" x14ac:dyDescent="0.25">
      <c r="A80" s="8" t="s">
        <v>82</v>
      </c>
      <c r="B80" s="11" t="s">
        <v>83</v>
      </c>
      <c r="C80" s="8">
        <v>0</v>
      </c>
      <c r="D80" s="8"/>
      <c r="E80" s="8"/>
      <c r="AU80" s="30"/>
      <c r="EC80" s="17"/>
    </row>
    <row r="81" spans="1:133" ht="24.95" customHeight="1" x14ac:dyDescent="0.25">
      <c r="A81" s="8" t="s">
        <v>84</v>
      </c>
      <c r="B81" s="11" t="s">
        <v>85</v>
      </c>
      <c r="C81" s="8">
        <v>3.27</v>
      </c>
      <c r="D81" s="8"/>
      <c r="E81" s="3"/>
      <c r="AU81" s="30"/>
      <c r="EC81" s="17"/>
    </row>
    <row r="82" spans="1:133" ht="24.95" customHeight="1" x14ac:dyDescent="0.25">
      <c r="A82" s="8" t="s">
        <v>86</v>
      </c>
      <c r="B82" s="11" t="s">
        <v>85</v>
      </c>
      <c r="C82" s="8">
        <v>3.26</v>
      </c>
      <c r="D82" s="8"/>
      <c r="E82" s="3"/>
      <c r="AU82" s="30"/>
      <c r="EC82" s="17"/>
    </row>
    <row r="83" spans="1:133" ht="15.75" x14ac:dyDescent="0.25">
      <c r="AU83" s="30"/>
      <c r="EC83" s="17"/>
    </row>
    <row r="84" spans="1:133" ht="15.75" x14ac:dyDescent="0.25">
      <c r="AU84" s="30"/>
      <c r="EC84" s="17"/>
    </row>
    <row r="85" spans="1:133" ht="15.75" x14ac:dyDescent="0.25">
      <c r="AU85" s="30"/>
      <c r="EC85" s="17"/>
    </row>
    <row r="86" spans="1:133" ht="15.75" x14ac:dyDescent="0.25">
      <c r="A86" s="14" t="s">
        <v>0</v>
      </c>
      <c r="B86" s="14" t="s">
        <v>51</v>
      </c>
      <c r="C86" s="14" t="s">
        <v>52</v>
      </c>
      <c r="D86" s="14" t="s">
        <v>3</v>
      </c>
      <c r="AU86" s="30"/>
      <c r="EC86" s="17"/>
    </row>
    <row r="87" spans="1:133" ht="15.75" x14ac:dyDescent="0.25">
      <c r="A87" s="19" t="s">
        <v>88</v>
      </c>
      <c r="B87" s="19" t="s">
        <v>103</v>
      </c>
      <c r="C87" s="19" t="s">
        <v>132</v>
      </c>
      <c r="D87" s="5">
        <v>0.24469696969696969</v>
      </c>
      <c r="AU87" s="30"/>
      <c r="EC87" s="17"/>
    </row>
    <row r="88" spans="1:133" ht="15.75" x14ac:dyDescent="0.25">
      <c r="A88" s="19" t="s">
        <v>88</v>
      </c>
      <c r="B88" s="19" t="s">
        <v>104</v>
      </c>
      <c r="C88" s="19" t="s">
        <v>133</v>
      </c>
      <c r="D88" s="5">
        <v>0.43617424242424241</v>
      </c>
      <c r="AU88" s="30"/>
      <c r="EC88" s="17"/>
    </row>
    <row r="89" spans="1:133" ht="15.75" x14ac:dyDescent="0.25">
      <c r="A89" s="19" t="s">
        <v>88</v>
      </c>
      <c r="B89" s="19" t="s">
        <v>105</v>
      </c>
      <c r="C89" s="19" t="s">
        <v>134</v>
      </c>
      <c r="D89" s="5">
        <v>0.1634469696969697</v>
      </c>
      <c r="AU89" s="30"/>
      <c r="EC89" s="17"/>
    </row>
    <row r="90" spans="1:133" ht="15.75" x14ac:dyDescent="0.25">
      <c r="A90" s="19" t="s">
        <v>88</v>
      </c>
      <c r="B90" s="19" t="s">
        <v>106</v>
      </c>
      <c r="C90" s="19" t="s">
        <v>107</v>
      </c>
      <c r="D90" s="5">
        <v>0.22992424242424242</v>
      </c>
      <c r="AU90" s="30"/>
      <c r="EC90" s="17"/>
    </row>
    <row r="91" spans="1:133" ht="15.75" x14ac:dyDescent="0.25">
      <c r="A91" s="19" t="s">
        <v>88</v>
      </c>
      <c r="B91" s="19" t="s">
        <v>107</v>
      </c>
      <c r="C91" s="19" t="s">
        <v>135</v>
      </c>
      <c r="D91" s="5">
        <v>0.24261363636363636</v>
      </c>
      <c r="AU91" s="30"/>
      <c r="EC91" s="17"/>
    </row>
    <row r="92" spans="1:133" ht="15.75" x14ac:dyDescent="0.25">
      <c r="A92" s="19" t="s">
        <v>88</v>
      </c>
      <c r="B92" s="19" t="s">
        <v>108</v>
      </c>
      <c r="C92" s="19" t="s">
        <v>136</v>
      </c>
      <c r="D92" s="5">
        <v>0.31874999999999998</v>
      </c>
      <c r="AU92" s="30"/>
      <c r="EC92" s="17"/>
    </row>
    <row r="93" spans="1:133" ht="15.75" x14ac:dyDescent="0.25">
      <c r="A93" s="19" t="s">
        <v>88</v>
      </c>
      <c r="B93" s="19" t="s">
        <v>109</v>
      </c>
      <c r="C93" s="19" t="s">
        <v>137</v>
      </c>
      <c r="D93" s="5">
        <v>0.70511363636363633</v>
      </c>
      <c r="AU93" s="30"/>
      <c r="EC93" s="17"/>
    </row>
    <row r="94" spans="1:133" ht="15.75" x14ac:dyDescent="0.25">
      <c r="A94" s="19" t="s">
        <v>88</v>
      </c>
      <c r="B94" s="19" t="s">
        <v>110</v>
      </c>
      <c r="C94" s="19" t="s">
        <v>138</v>
      </c>
      <c r="D94" s="5">
        <v>0.23844696969696969</v>
      </c>
      <c r="AU94" s="30"/>
      <c r="EC94" s="17"/>
    </row>
    <row r="95" spans="1:133" ht="15.75" x14ac:dyDescent="0.25">
      <c r="A95" s="19" t="s">
        <v>88</v>
      </c>
      <c r="B95" s="19" t="s">
        <v>111</v>
      </c>
      <c r="C95" s="19" t="s">
        <v>155</v>
      </c>
      <c r="D95" s="5">
        <v>0.68977272727272732</v>
      </c>
      <c r="AU95" s="30"/>
      <c r="EC95" s="17"/>
    </row>
    <row r="96" spans="1:133" ht="15.75" x14ac:dyDescent="0.25">
      <c r="A96" s="19" t="s">
        <v>89</v>
      </c>
      <c r="B96" s="19" t="s">
        <v>112</v>
      </c>
      <c r="C96" s="19" t="s">
        <v>139</v>
      </c>
      <c r="D96" s="5">
        <v>0.39280303030303032</v>
      </c>
      <c r="AU96" s="30"/>
      <c r="EC96" s="17"/>
    </row>
    <row r="97" spans="1:133" ht="15.75" x14ac:dyDescent="0.25">
      <c r="A97" s="19" t="s">
        <v>89</v>
      </c>
      <c r="B97" s="19" t="s">
        <v>113</v>
      </c>
      <c r="C97" s="19" t="s">
        <v>140</v>
      </c>
      <c r="D97" s="5">
        <v>0.41496212121212123</v>
      </c>
      <c r="AU97" s="30"/>
      <c r="EC97" s="17"/>
    </row>
    <row r="98" spans="1:133" ht="15.75" x14ac:dyDescent="0.25">
      <c r="A98" s="19" t="s">
        <v>90</v>
      </c>
      <c r="B98" s="19" t="s">
        <v>114</v>
      </c>
      <c r="C98" s="19" t="s">
        <v>92</v>
      </c>
      <c r="D98" s="5">
        <v>0.18598484848484848</v>
      </c>
      <c r="AU98" s="30"/>
      <c r="EC98" s="17"/>
    </row>
    <row r="99" spans="1:133" ht="15.75" x14ac:dyDescent="0.25">
      <c r="A99" s="19" t="s">
        <v>90</v>
      </c>
      <c r="B99" s="19" t="s">
        <v>115</v>
      </c>
      <c r="C99" s="19" t="s">
        <v>141</v>
      </c>
      <c r="D99" s="5">
        <v>0.10321969696969698</v>
      </c>
      <c r="AU99" s="30"/>
      <c r="EC99" s="17"/>
    </row>
    <row r="100" spans="1:133" ht="15.75" x14ac:dyDescent="0.25">
      <c r="A100" s="19" t="s">
        <v>90</v>
      </c>
      <c r="B100" s="19" t="s">
        <v>116</v>
      </c>
      <c r="C100" s="19" t="s">
        <v>142</v>
      </c>
      <c r="D100" s="5">
        <v>9.1287878787878793E-2</v>
      </c>
      <c r="AU100" s="30"/>
      <c r="EC100" s="17"/>
    </row>
    <row r="101" spans="1:133" ht="15.75" x14ac:dyDescent="0.25">
      <c r="A101" s="19" t="s">
        <v>90</v>
      </c>
      <c r="B101" s="19" t="s">
        <v>117</v>
      </c>
      <c r="C101" s="19" t="s">
        <v>143</v>
      </c>
      <c r="D101" s="5">
        <v>0.22329545454545455</v>
      </c>
      <c r="AU101" s="30"/>
      <c r="EC101" s="17"/>
    </row>
    <row r="102" spans="1:133" ht="15.75" x14ac:dyDescent="0.25">
      <c r="A102" s="19" t="s">
        <v>91</v>
      </c>
      <c r="B102" s="19" t="s">
        <v>118</v>
      </c>
      <c r="C102" s="19" t="s">
        <v>144</v>
      </c>
      <c r="D102" s="5">
        <v>8.8446969696969691E-2</v>
      </c>
      <c r="EC102" s="17"/>
    </row>
    <row r="103" spans="1:133" ht="15.75" x14ac:dyDescent="0.25">
      <c r="A103" s="19" t="s">
        <v>91</v>
      </c>
      <c r="B103" s="19" t="s">
        <v>119</v>
      </c>
      <c r="C103" s="19" t="s">
        <v>92</v>
      </c>
      <c r="D103" s="5">
        <v>0.15359848484848485</v>
      </c>
      <c r="EC103" s="17"/>
    </row>
    <row r="104" spans="1:133" ht="15.75" x14ac:dyDescent="0.25">
      <c r="A104" s="19" t="s">
        <v>92</v>
      </c>
      <c r="B104" s="19" t="s">
        <v>120</v>
      </c>
      <c r="C104" s="19" t="s">
        <v>91</v>
      </c>
      <c r="D104" s="5">
        <v>8.049242424242424E-2</v>
      </c>
      <c r="EC104" s="17"/>
    </row>
    <row r="105" spans="1:133" ht="15.75" x14ac:dyDescent="0.25">
      <c r="A105" s="19" t="s">
        <v>92</v>
      </c>
      <c r="B105" s="19" t="s">
        <v>116</v>
      </c>
      <c r="C105" s="19" t="s">
        <v>90</v>
      </c>
      <c r="D105" s="5">
        <v>0.12613636363636363</v>
      </c>
      <c r="EC105" s="17"/>
    </row>
    <row r="106" spans="1:133" ht="15.75" x14ac:dyDescent="0.25">
      <c r="A106" s="19" t="s">
        <v>92</v>
      </c>
      <c r="B106" s="19" t="s">
        <v>119</v>
      </c>
      <c r="C106" s="19" t="s">
        <v>145</v>
      </c>
      <c r="D106" s="5">
        <v>0.18352272727272728</v>
      </c>
      <c r="EC106" s="17"/>
    </row>
    <row r="107" spans="1:133" ht="15.75" x14ac:dyDescent="0.25">
      <c r="A107" s="19" t="s">
        <v>93</v>
      </c>
      <c r="B107" s="19" t="s">
        <v>121</v>
      </c>
      <c r="C107" s="19" t="s">
        <v>146</v>
      </c>
      <c r="D107" s="5">
        <v>8.7499999999999994E-2</v>
      </c>
      <c r="EC107" s="17"/>
    </row>
    <row r="108" spans="1:133" ht="15.75" x14ac:dyDescent="0.25">
      <c r="A108" s="19" t="s">
        <v>93</v>
      </c>
      <c r="B108" s="19" t="s">
        <v>90</v>
      </c>
      <c r="C108" s="19" t="s">
        <v>145</v>
      </c>
      <c r="D108" s="5">
        <v>0.21685606060606061</v>
      </c>
      <c r="EC108" s="17"/>
    </row>
    <row r="109" spans="1:133" ht="15.75" x14ac:dyDescent="0.25">
      <c r="A109" s="19" t="s">
        <v>94</v>
      </c>
      <c r="B109" s="19" t="s">
        <v>108</v>
      </c>
      <c r="C109" s="19" t="s">
        <v>90</v>
      </c>
      <c r="D109" s="5">
        <v>8.0113636363636359E-2</v>
      </c>
      <c r="EC109" s="17"/>
    </row>
    <row r="110" spans="1:133" ht="15.75" x14ac:dyDescent="0.25">
      <c r="A110" s="19" t="s">
        <v>94</v>
      </c>
      <c r="B110" s="19" t="s">
        <v>119</v>
      </c>
      <c r="C110" s="19" t="s">
        <v>147</v>
      </c>
      <c r="D110" s="5">
        <v>0.32500000000000001</v>
      </c>
      <c r="EC110" s="17"/>
    </row>
    <row r="111" spans="1:133" ht="15.75" x14ac:dyDescent="0.25">
      <c r="A111" s="19" t="s">
        <v>154</v>
      </c>
      <c r="B111" s="19" t="s">
        <v>122</v>
      </c>
      <c r="C111" s="19" t="s">
        <v>148</v>
      </c>
      <c r="D111" s="5">
        <v>9.9242424242424243E-2</v>
      </c>
      <c r="EC111" s="17"/>
    </row>
    <row r="112" spans="1:133" ht="15.75" x14ac:dyDescent="0.25">
      <c r="A112" s="19" t="s">
        <v>154</v>
      </c>
      <c r="B112" s="19" t="s">
        <v>95</v>
      </c>
      <c r="C112" s="19" t="s">
        <v>149</v>
      </c>
      <c r="D112" s="5">
        <v>0.1168560606060606</v>
      </c>
      <c r="EC112" s="17"/>
    </row>
    <row r="113" spans="1:133" ht="15.75" x14ac:dyDescent="0.25">
      <c r="A113" s="19" t="s">
        <v>154</v>
      </c>
      <c r="B113" s="19" t="s">
        <v>97</v>
      </c>
      <c r="C113" s="19" t="s">
        <v>150</v>
      </c>
      <c r="D113" s="5">
        <v>8.6174242424242431E-2</v>
      </c>
      <c r="EC113" s="17"/>
    </row>
    <row r="114" spans="1:133" ht="15.75" x14ac:dyDescent="0.25">
      <c r="A114" s="19" t="s">
        <v>95</v>
      </c>
      <c r="B114" s="19" t="s">
        <v>123</v>
      </c>
      <c r="C114" s="19" t="s">
        <v>150</v>
      </c>
      <c r="D114" s="5">
        <v>0.19204545454545455</v>
      </c>
      <c r="EC114" s="17"/>
    </row>
    <row r="115" spans="1:133" ht="15.75" x14ac:dyDescent="0.25">
      <c r="A115" s="19" t="s">
        <v>96</v>
      </c>
      <c r="B115" s="19" t="s">
        <v>124</v>
      </c>
      <c r="C115" s="19" t="s">
        <v>148</v>
      </c>
      <c r="D115" s="5">
        <v>8.7121212121212127E-2</v>
      </c>
      <c r="EC115" s="17"/>
    </row>
    <row r="116" spans="1:133" ht="15.75" x14ac:dyDescent="0.25">
      <c r="A116" s="19" t="s">
        <v>96</v>
      </c>
      <c r="B116" s="19" t="s">
        <v>125</v>
      </c>
      <c r="C116" s="19" t="s">
        <v>151</v>
      </c>
      <c r="D116" s="5">
        <v>6.9886363636363635E-2</v>
      </c>
      <c r="EC116" s="17"/>
    </row>
    <row r="117" spans="1:133" ht="15.75" x14ac:dyDescent="0.25">
      <c r="A117" s="19" t="s">
        <v>96</v>
      </c>
      <c r="B117" s="19" t="s">
        <v>123</v>
      </c>
      <c r="C117" s="19" t="s">
        <v>149</v>
      </c>
      <c r="D117" s="5">
        <v>0.20643939393939395</v>
      </c>
      <c r="EC117" s="17"/>
    </row>
    <row r="118" spans="1:133" ht="15.75" x14ac:dyDescent="0.25">
      <c r="A118" s="19" t="s">
        <v>97</v>
      </c>
      <c r="B118" s="19" t="s">
        <v>123</v>
      </c>
      <c r="C118" s="19" t="s">
        <v>99</v>
      </c>
      <c r="D118" s="5">
        <v>8.5606060606060602E-2</v>
      </c>
      <c r="EC118" s="17"/>
    </row>
    <row r="119" spans="1:133" ht="15.75" x14ac:dyDescent="0.25">
      <c r="A119" s="19" t="s">
        <v>97</v>
      </c>
      <c r="B119" s="19" t="s">
        <v>126</v>
      </c>
      <c r="C119" s="19" t="s">
        <v>152</v>
      </c>
      <c r="D119" s="5">
        <v>3.9772727272727272E-2</v>
      </c>
      <c r="EC119" s="17"/>
    </row>
    <row r="120" spans="1:133" ht="15.75" x14ac:dyDescent="0.25">
      <c r="A120" s="19" t="s">
        <v>97</v>
      </c>
      <c r="B120" s="19" t="s">
        <v>127</v>
      </c>
      <c r="C120" s="19" t="s">
        <v>98</v>
      </c>
      <c r="D120" s="5">
        <v>0.14356060606060606</v>
      </c>
      <c r="EC120" s="17"/>
    </row>
    <row r="121" spans="1:133" ht="15.75" x14ac:dyDescent="0.25">
      <c r="A121" s="19" t="s">
        <v>97</v>
      </c>
      <c r="B121" s="19" t="s">
        <v>98</v>
      </c>
      <c r="C121" s="19" t="s">
        <v>144</v>
      </c>
      <c r="D121" s="5">
        <v>5.5113636363636365E-2</v>
      </c>
      <c r="EC121" s="17"/>
    </row>
    <row r="122" spans="1:133" ht="15.75" x14ac:dyDescent="0.25">
      <c r="A122" s="19" t="s">
        <v>98</v>
      </c>
      <c r="B122" s="19" t="s">
        <v>128</v>
      </c>
      <c r="C122" s="19" t="s">
        <v>144</v>
      </c>
      <c r="D122" s="5">
        <v>6.4772727272727273E-2</v>
      </c>
      <c r="EC122" s="17"/>
    </row>
    <row r="123" spans="1:133" ht="15.75" x14ac:dyDescent="0.25">
      <c r="A123" s="19" t="s">
        <v>99</v>
      </c>
      <c r="B123" s="19" t="s">
        <v>128</v>
      </c>
      <c r="C123" s="19" t="s">
        <v>144</v>
      </c>
      <c r="D123" s="5">
        <v>9.4507575757575762E-2</v>
      </c>
      <c r="EC123" s="17"/>
    </row>
    <row r="124" spans="1:133" ht="15.75" x14ac:dyDescent="0.25">
      <c r="A124" s="19" t="s">
        <v>100</v>
      </c>
      <c r="B124" s="19" t="s">
        <v>122</v>
      </c>
      <c r="C124" s="19" t="s">
        <v>101</v>
      </c>
      <c r="D124" s="5">
        <v>0.16363636363636364</v>
      </c>
      <c r="EC124" s="17"/>
    </row>
    <row r="125" spans="1:133" ht="15.75" x14ac:dyDescent="0.25">
      <c r="A125" s="19" t="s">
        <v>100</v>
      </c>
      <c r="B125" s="19" t="s">
        <v>129</v>
      </c>
      <c r="C125" s="19" t="s">
        <v>144</v>
      </c>
      <c r="D125" s="5">
        <v>6.7045454545454547E-2</v>
      </c>
      <c r="EC125" s="17"/>
    </row>
    <row r="126" spans="1:133" ht="15.75" x14ac:dyDescent="0.25">
      <c r="A126" s="19" t="s">
        <v>101</v>
      </c>
      <c r="B126" s="19" t="s">
        <v>130</v>
      </c>
      <c r="C126" s="19" t="s">
        <v>144</v>
      </c>
      <c r="D126" s="5">
        <v>6.1174242424242423E-2</v>
      </c>
      <c r="EC126" s="17"/>
    </row>
    <row r="127" spans="1:133" ht="15.75" x14ac:dyDescent="0.25">
      <c r="A127" s="19" t="s">
        <v>157</v>
      </c>
      <c r="B127" s="19" t="s">
        <v>122</v>
      </c>
      <c r="C127" s="19" t="s">
        <v>158</v>
      </c>
      <c r="D127" s="5">
        <v>3.6742424242424243E-2</v>
      </c>
      <c r="EC127" s="17"/>
    </row>
    <row r="128" spans="1:133" ht="15.75" x14ac:dyDescent="0.25">
      <c r="A128" s="19" t="s">
        <v>157</v>
      </c>
      <c r="B128" s="19" t="s">
        <v>159</v>
      </c>
      <c r="C128" s="19" t="s">
        <v>144</v>
      </c>
      <c r="D128" s="5">
        <v>8.8257575757575757E-2</v>
      </c>
      <c r="EC128" s="17"/>
    </row>
    <row r="129" spans="1:133" ht="15.75" x14ac:dyDescent="0.25">
      <c r="A129" s="19" t="s">
        <v>159</v>
      </c>
      <c r="B129" s="19" t="s">
        <v>160</v>
      </c>
      <c r="C129" s="19" t="s">
        <v>144</v>
      </c>
      <c r="D129" s="5">
        <v>7.9356060606060611E-2</v>
      </c>
      <c r="EC129" s="17"/>
    </row>
    <row r="130" spans="1:133" ht="15.75" x14ac:dyDescent="0.25">
      <c r="A130" s="19" t="s">
        <v>102</v>
      </c>
      <c r="B130" s="19" t="s">
        <v>108</v>
      </c>
      <c r="C130" s="19" t="s">
        <v>102</v>
      </c>
      <c r="D130" s="5">
        <v>3.6174242424242421E-2</v>
      </c>
      <c r="EC130" s="17"/>
    </row>
    <row r="131" spans="1:133" ht="15.75" x14ac:dyDescent="0.25">
      <c r="A131" s="19" t="s">
        <v>102</v>
      </c>
      <c r="B131" s="19" t="s">
        <v>131</v>
      </c>
      <c r="C131" s="19" t="s">
        <v>153</v>
      </c>
      <c r="D131" s="5">
        <v>5.9469696969696971E-2</v>
      </c>
      <c r="EC131" s="17"/>
    </row>
    <row r="132" spans="1:133" ht="15.75" x14ac:dyDescent="0.25">
      <c r="A132" s="19" t="s">
        <v>102</v>
      </c>
      <c r="B132" s="19" t="s">
        <v>131</v>
      </c>
      <c r="C132" s="19" t="s">
        <v>146</v>
      </c>
      <c r="D132" s="5">
        <v>7.2348484848484843E-2</v>
      </c>
      <c r="EC132" s="17"/>
    </row>
    <row r="133" spans="1:133" ht="15.75" x14ac:dyDescent="0.25">
      <c r="A133" s="19" t="s">
        <v>102</v>
      </c>
      <c r="B133" s="19" t="s">
        <v>131</v>
      </c>
      <c r="C133" s="19" t="s">
        <v>153</v>
      </c>
      <c r="D133" s="5">
        <v>6.5909090909090903E-2</v>
      </c>
      <c r="EC133" s="17"/>
    </row>
    <row r="134" spans="1:133" ht="15.75" x14ac:dyDescent="0.25">
      <c r="A134" s="19" t="s">
        <v>102</v>
      </c>
      <c r="B134" s="19" t="s">
        <v>102</v>
      </c>
      <c r="C134" s="19" t="s">
        <v>153</v>
      </c>
      <c r="D134" s="5">
        <v>4.6022727272727271E-2</v>
      </c>
      <c r="EC134" s="17"/>
    </row>
    <row r="135" spans="1:133" ht="15.75" x14ac:dyDescent="0.25">
      <c r="A135" s="19" t="s">
        <v>102</v>
      </c>
      <c r="B135" s="19" t="s">
        <v>131</v>
      </c>
      <c r="C135" s="19" t="s">
        <v>146</v>
      </c>
      <c r="D135" s="5">
        <v>3.0871212121212122E-2</v>
      </c>
      <c r="EC135" s="17"/>
    </row>
    <row r="136" spans="1:133" ht="15.75" x14ac:dyDescent="0.25">
      <c r="A136" s="19"/>
      <c r="B136" s="19"/>
      <c r="C136" s="19"/>
      <c r="EC136" s="17"/>
    </row>
    <row r="137" spans="1:133" ht="15.75" x14ac:dyDescent="0.25">
      <c r="A137" s="19"/>
      <c r="B137" s="19"/>
      <c r="C137" s="19" t="s">
        <v>58</v>
      </c>
      <c r="D137" s="5">
        <f>SUM(D87:D135)</f>
        <v>8.1702651515151548</v>
      </c>
      <c r="EC137" s="17"/>
    </row>
    <row r="138" spans="1:133" ht="15.75" x14ac:dyDescent="0.25">
      <c r="A138" s="19"/>
      <c r="B138" s="19"/>
      <c r="C138" s="19"/>
      <c r="EC138" s="17"/>
    </row>
    <row r="139" spans="1:133" ht="15.75" x14ac:dyDescent="0.25">
      <c r="A139" s="19"/>
      <c r="B139" s="19"/>
      <c r="C139" s="19"/>
      <c r="EC139" s="17"/>
    </row>
    <row r="140" spans="1:133" ht="15.75" x14ac:dyDescent="0.25">
      <c r="A140" s="19"/>
      <c r="B140" s="19"/>
      <c r="C140" s="19"/>
      <c r="EC140" s="17"/>
    </row>
    <row r="141" spans="1:133" x14ac:dyDescent="0.25">
      <c r="EC141" s="17"/>
    </row>
    <row r="142" spans="1:133" x14ac:dyDescent="0.25">
      <c r="EC142" s="17"/>
    </row>
    <row r="143" spans="1:133" x14ac:dyDescent="0.25">
      <c r="EC143" s="17"/>
    </row>
    <row r="144" spans="1:133" x14ac:dyDescent="0.25">
      <c r="EC144" s="17"/>
    </row>
    <row r="145" spans="133:133" x14ac:dyDescent="0.25">
      <c r="EC145" s="17"/>
    </row>
    <row r="146" spans="133:133" x14ac:dyDescent="0.25">
      <c r="EC146" s="17"/>
    </row>
    <row r="147" spans="133:133" x14ac:dyDescent="0.25">
      <c r="EC147" s="17"/>
    </row>
    <row r="148" spans="133:133" x14ac:dyDescent="0.25">
      <c r="EC148" s="17"/>
    </row>
    <row r="149" spans="133:133" x14ac:dyDescent="0.25">
      <c r="EC149" s="17"/>
    </row>
    <row r="150" spans="133:133" x14ac:dyDescent="0.25">
      <c r="EC150" s="17"/>
    </row>
    <row r="151" spans="133:133" x14ac:dyDescent="0.25">
      <c r="EC151" s="17"/>
    </row>
    <row r="152" spans="133:133" x14ac:dyDescent="0.25">
      <c r="EC152" s="17"/>
    </row>
    <row r="153" spans="133:133" x14ac:dyDescent="0.25">
      <c r="EC153" s="17"/>
    </row>
    <row r="154" spans="133:133" x14ac:dyDescent="0.25">
      <c r="EC154" s="17"/>
    </row>
    <row r="155" spans="133:133" x14ac:dyDescent="0.25">
      <c r="EC155" s="17"/>
    </row>
    <row r="156" spans="133:133" x14ac:dyDescent="0.25">
      <c r="EC156" s="17"/>
    </row>
    <row r="157" spans="133:133" x14ac:dyDescent="0.25">
      <c r="EC157" s="17"/>
    </row>
    <row r="158" spans="133:133" x14ac:dyDescent="0.25">
      <c r="EC158" s="17"/>
    </row>
    <row r="159" spans="133:133" x14ac:dyDescent="0.25">
      <c r="EC159" s="17"/>
    </row>
    <row r="160" spans="133:133" x14ac:dyDescent="0.25">
      <c r="EC160" s="17"/>
    </row>
    <row r="161" spans="133:133" x14ac:dyDescent="0.25">
      <c r="EC161" s="17"/>
    </row>
    <row r="162" spans="133:133" x14ac:dyDescent="0.25">
      <c r="EC162" s="17"/>
    </row>
    <row r="163" spans="133:133" x14ac:dyDescent="0.25">
      <c r="EC163" s="17"/>
    </row>
    <row r="164" spans="133:133" x14ac:dyDescent="0.25">
      <c r="EC164" s="17"/>
    </row>
    <row r="165" spans="133:133" x14ac:dyDescent="0.25">
      <c r="EC165" s="17"/>
    </row>
    <row r="166" spans="133:133" x14ac:dyDescent="0.25">
      <c r="EC166" s="17"/>
    </row>
    <row r="167" spans="133:133" x14ac:dyDescent="0.25">
      <c r="EC167" s="17"/>
    </row>
    <row r="168" spans="133:133" x14ac:dyDescent="0.25">
      <c r="EC168" s="17"/>
    </row>
    <row r="169" spans="133:133" x14ac:dyDescent="0.25">
      <c r="EC169" s="17"/>
    </row>
    <row r="170" spans="133:133" x14ac:dyDescent="0.25">
      <c r="EC170" s="17"/>
    </row>
    <row r="171" spans="133:133" x14ac:dyDescent="0.25">
      <c r="EC171" s="17"/>
    </row>
    <row r="172" spans="133:133" x14ac:dyDescent="0.25">
      <c r="EC172" s="17"/>
    </row>
    <row r="173" spans="133:133" x14ac:dyDescent="0.25">
      <c r="EC173" s="17"/>
    </row>
    <row r="174" spans="133:133" x14ac:dyDescent="0.25">
      <c r="EC174" s="17"/>
    </row>
    <row r="175" spans="133:133" x14ac:dyDescent="0.25">
      <c r="EC175" s="17"/>
    </row>
    <row r="176" spans="133:133" x14ac:dyDescent="0.25">
      <c r="EC176" s="17"/>
    </row>
    <row r="177" spans="133:133" x14ac:dyDescent="0.25">
      <c r="EC177" s="17"/>
    </row>
    <row r="178" spans="133:133" x14ac:dyDescent="0.25">
      <c r="EC178" s="17"/>
    </row>
    <row r="179" spans="133:133" x14ac:dyDescent="0.25">
      <c r="EC179" s="17"/>
    </row>
    <row r="180" spans="133:133" x14ac:dyDescent="0.25">
      <c r="EC180" s="17"/>
    </row>
    <row r="181" spans="133:133" x14ac:dyDescent="0.25">
      <c r="EC181" s="17"/>
    </row>
    <row r="182" spans="133:133" x14ac:dyDescent="0.25">
      <c r="EC182" s="17"/>
    </row>
    <row r="183" spans="133:133" x14ac:dyDescent="0.25">
      <c r="EC183" s="17"/>
    </row>
    <row r="184" spans="133:133" x14ac:dyDescent="0.25">
      <c r="EC184" s="17"/>
    </row>
    <row r="185" spans="133:133" x14ac:dyDescent="0.25">
      <c r="EC185" s="17"/>
    </row>
    <row r="186" spans="133:133" x14ac:dyDescent="0.25">
      <c r="EC186" s="17"/>
    </row>
    <row r="187" spans="133:133" x14ac:dyDescent="0.25">
      <c r="EC187" s="17"/>
    </row>
    <row r="188" spans="133:133" x14ac:dyDescent="0.25">
      <c r="EC188" s="17"/>
    </row>
    <row r="189" spans="133:133" x14ac:dyDescent="0.25">
      <c r="EC189" s="17"/>
    </row>
    <row r="190" spans="133:133" x14ac:dyDescent="0.25">
      <c r="EC190" s="17"/>
    </row>
    <row r="191" spans="133:133" x14ac:dyDescent="0.25">
      <c r="EC191" s="17"/>
    </row>
    <row r="192" spans="133:133" x14ac:dyDescent="0.25">
      <c r="EC192" s="17"/>
    </row>
    <row r="193" spans="133:133" x14ac:dyDescent="0.25">
      <c r="EC193" s="17"/>
    </row>
    <row r="194" spans="133:133" x14ac:dyDescent="0.25">
      <c r="EC194" s="17"/>
    </row>
    <row r="195" spans="133:133" x14ac:dyDescent="0.25">
      <c r="EC195" s="17"/>
    </row>
    <row r="196" spans="133:133" x14ac:dyDescent="0.25">
      <c r="EC196" s="17"/>
    </row>
    <row r="197" spans="133:133" x14ac:dyDescent="0.25">
      <c r="EC197" s="17"/>
    </row>
    <row r="198" spans="133:133" x14ac:dyDescent="0.25">
      <c r="EC198" s="17"/>
    </row>
    <row r="199" spans="133:133" x14ac:dyDescent="0.25">
      <c r="EC199" s="17"/>
    </row>
    <row r="200" spans="133:133" x14ac:dyDescent="0.25">
      <c r="EC200" s="17"/>
    </row>
    <row r="201" spans="133:133" x14ac:dyDescent="0.25">
      <c r="EC201" s="17"/>
    </row>
    <row r="202" spans="133:133" x14ac:dyDescent="0.25">
      <c r="EC202" s="17"/>
    </row>
    <row r="203" spans="133:133" x14ac:dyDescent="0.25">
      <c r="EC203" s="17"/>
    </row>
    <row r="204" spans="133:133" x14ac:dyDescent="0.25">
      <c r="EC204" s="17"/>
    </row>
    <row r="205" spans="133:133" x14ac:dyDescent="0.25">
      <c r="EC205" s="17"/>
    </row>
    <row r="206" spans="133:133" x14ac:dyDescent="0.25">
      <c r="EC206" s="17"/>
    </row>
    <row r="207" spans="133:133" x14ac:dyDescent="0.25">
      <c r="EC207" s="17"/>
    </row>
    <row r="208" spans="133:133" x14ac:dyDescent="0.25">
      <c r="EC208" s="17"/>
    </row>
    <row r="209" spans="133:133" x14ac:dyDescent="0.25">
      <c r="EC209" s="17"/>
    </row>
    <row r="210" spans="133:133" x14ac:dyDescent="0.25">
      <c r="EC210" s="17"/>
    </row>
    <row r="211" spans="133:133" x14ac:dyDescent="0.25">
      <c r="EC211" s="17"/>
    </row>
    <row r="212" spans="133:133" x14ac:dyDescent="0.25">
      <c r="EC212" s="17"/>
    </row>
    <row r="213" spans="133:133" x14ac:dyDescent="0.25">
      <c r="EC213" s="17"/>
    </row>
    <row r="214" spans="133:133" x14ac:dyDescent="0.25">
      <c r="EC214" s="17"/>
    </row>
    <row r="215" spans="133:133" x14ac:dyDescent="0.25">
      <c r="EC215" s="17"/>
    </row>
    <row r="216" spans="133:133" x14ac:dyDescent="0.25">
      <c r="EC216" s="17"/>
    </row>
    <row r="217" spans="133:133" x14ac:dyDescent="0.25">
      <c r="EC217" s="17"/>
    </row>
    <row r="218" spans="133:133" x14ac:dyDescent="0.25">
      <c r="EC218" s="17"/>
    </row>
    <row r="219" spans="133:133" x14ac:dyDescent="0.25">
      <c r="EC219" s="17"/>
    </row>
    <row r="220" spans="133:133" x14ac:dyDescent="0.25">
      <c r="EC220" s="17"/>
    </row>
    <row r="221" spans="133:133" x14ac:dyDescent="0.25">
      <c r="EC221" s="17"/>
    </row>
    <row r="222" spans="133:133" x14ac:dyDescent="0.25">
      <c r="EC222" s="17"/>
    </row>
    <row r="223" spans="133:133" x14ac:dyDescent="0.25">
      <c r="EC223" s="17"/>
    </row>
    <row r="224" spans="133:133" x14ac:dyDescent="0.25">
      <c r="EC224" s="17"/>
    </row>
    <row r="225" spans="133:133" x14ac:dyDescent="0.25">
      <c r="EC225" s="17"/>
    </row>
    <row r="226" spans="133:133" x14ac:dyDescent="0.25">
      <c r="EC226" s="17"/>
    </row>
    <row r="227" spans="133:133" x14ac:dyDescent="0.25">
      <c r="EC227" s="17"/>
    </row>
    <row r="228" spans="133:133" x14ac:dyDescent="0.25">
      <c r="EC228" s="17"/>
    </row>
    <row r="229" spans="133:133" x14ac:dyDescent="0.25">
      <c r="EC229" s="17"/>
    </row>
    <row r="230" spans="133:133" x14ac:dyDescent="0.25">
      <c r="EC230" s="17"/>
    </row>
    <row r="231" spans="133:133" x14ac:dyDescent="0.25">
      <c r="EC231" s="17"/>
    </row>
    <row r="232" spans="133:133" x14ac:dyDescent="0.25">
      <c r="EC232" s="17"/>
    </row>
    <row r="233" spans="133:133" x14ac:dyDescent="0.25">
      <c r="EC233" s="17"/>
    </row>
    <row r="234" spans="133:133" x14ac:dyDescent="0.25">
      <c r="EC234" s="17"/>
    </row>
    <row r="235" spans="133:133" x14ac:dyDescent="0.25">
      <c r="EC235" s="17"/>
    </row>
    <row r="236" spans="133:133" x14ac:dyDescent="0.25">
      <c r="EC236" s="17"/>
    </row>
    <row r="237" spans="133:133" x14ac:dyDescent="0.25">
      <c r="EC237" s="17"/>
    </row>
    <row r="238" spans="133:133" x14ac:dyDescent="0.25">
      <c r="EC238" s="17"/>
    </row>
    <row r="239" spans="133:133" x14ac:dyDescent="0.25">
      <c r="EC239" s="17"/>
    </row>
    <row r="240" spans="133:133" x14ac:dyDescent="0.25">
      <c r="EC240" s="17"/>
    </row>
    <row r="241" spans="133:133" x14ac:dyDescent="0.25">
      <c r="EC241" s="17"/>
    </row>
    <row r="242" spans="133:133" x14ac:dyDescent="0.25">
      <c r="EC242" s="17"/>
    </row>
    <row r="243" spans="133:133" x14ac:dyDescent="0.25">
      <c r="EC243" s="17"/>
    </row>
    <row r="244" spans="133:133" x14ac:dyDescent="0.25">
      <c r="EC244" s="17"/>
    </row>
    <row r="245" spans="133:133" x14ac:dyDescent="0.25">
      <c r="EC245" s="17"/>
    </row>
    <row r="246" spans="133:133" x14ac:dyDescent="0.25">
      <c r="EC246" s="17"/>
    </row>
    <row r="247" spans="133:133" x14ac:dyDescent="0.25">
      <c r="EC247" s="17"/>
    </row>
    <row r="248" spans="133:133" x14ac:dyDescent="0.25">
      <c r="EC248" s="17"/>
    </row>
    <row r="249" spans="133:133" x14ac:dyDescent="0.25">
      <c r="EC249" s="17"/>
    </row>
    <row r="250" spans="133:133" x14ac:dyDescent="0.25">
      <c r="EC250" s="17"/>
    </row>
    <row r="251" spans="133:133" x14ac:dyDescent="0.25">
      <c r="EC251" s="17"/>
    </row>
    <row r="252" spans="133:133" x14ac:dyDescent="0.25">
      <c r="EC252" s="17"/>
    </row>
    <row r="253" spans="133:133" x14ac:dyDescent="0.25">
      <c r="EC253" s="17"/>
    </row>
    <row r="254" spans="133:133" x14ac:dyDescent="0.25">
      <c r="EC254" s="17"/>
    </row>
    <row r="255" spans="133:133" x14ac:dyDescent="0.25">
      <c r="EC255" s="17"/>
    </row>
    <row r="256" spans="133:133" x14ac:dyDescent="0.25">
      <c r="EC256" s="17"/>
    </row>
    <row r="257" spans="133:133" x14ac:dyDescent="0.25">
      <c r="EC257" s="17"/>
    </row>
    <row r="258" spans="133:133" x14ac:dyDescent="0.25">
      <c r="EC258" s="17"/>
    </row>
    <row r="259" spans="133:133" x14ac:dyDescent="0.25">
      <c r="EC259" s="17"/>
    </row>
    <row r="260" spans="133:133" x14ac:dyDescent="0.25">
      <c r="EC260" s="17"/>
    </row>
    <row r="261" spans="133:133" x14ac:dyDescent="0.25">
      <c r="EC261" s="17"/>
    </row>
    <row r="262" spans="133:133" x14ac:dyDescent="0.25">
      <c r="EC262" s="17"/>
    </row>
    <row r="263" spans="133:133" x14ac:dyDescent="0.25">
      <c r="EC263" s="17"/>
    </row>
    <row r="264" spans="133:133" x14ac:dyDescent="0.25">
      <c r="EC264" s="17"/>
    </row>
    <row r="265" spans="133:133" x14ac:dyDescent="0.25">
      <c r="EC265" s="17"/>
    </row>
    <row r="266" spans="133:133" x14ac:dyDescent="0.25">
      <c r="EC266" s="17"/>
    </row>
    <row r="267" spans="133:133" x14ac:dyDescent="0.25">
      <c r="EC267" s="17"/>
    </row>
    <row r="268" spans="133:133" x14ac:dyDescent="0.25">
      <c r="EC268" s="17"/>
    </row>
    <row r="269" spans="133:133" x14ac:dyDescent="0.25">
      <c r="EC269" s="17"/>
    </row>
    <row r="270" spans="133:133" x14ac:dyDescent="0.25">
      <c r="EC270" s="17"/>
    </row>
    <row r="271" spans="133:133" x14ac:dyDescent="0.25">
      <c r="EC271" s="17"/>
    </row>
    <row r="272" spans="133:133" x14ac:dyDescent="0.25">
      <c r="EC272" s="17"/>
    </row>
    <row r="273" spans="133:133" x14ac:dyDescent="0.25">
      <c r="EC273" s="17"/>
    </row>
    <row r="274" spans="133:133" x14ac:dyDescent="0.25">
      <c r="EC274" s="17"/>
    </row>
    <row r="275" spans="133:133" x14ac:dyDescent="0.25">
      <c r="EC275" s="17"/>
    </row>
    <row r="276" spans="133:133" x14ac:dyDescent="0.25">
      <c r="EC276" s="17"/>
    </row>
    <row r="277" spans="133:133" x14ac:dyDescent="0.25">
      <c r="EC277" s="17"/>
    </row>
    <row r="278" spans="133:133" x14ac:dyDescent="0.25">
      <c r="EC278" s="17"/>
    </row>
    <row r="279" spans="133:133" x14ac:dyDescent="0.25">
      <c r="EC279" s="17"/>
    </row>
    <row r="280" spans="133:133" x14ac:dyDescent="0.25">
      <c r="EC280" s="17"/>
    </row>
    <row r="281" spans="133:133" x14ac:dyDescent="0.25">
      <c r="EC281" s="17"/>
    </row>
    <row r="282" spans="133:133" x14ac:dyDescent="0.25">
      <c r="EC282" s="17"/>
    </row>
    <row r="283" spans="133:133" x14ac:dyDescent="0.25">
      <c r="EC283" s="17"/>
    </row>
    <row r="284" spans="133:133" x14ac:dyDescent="0.25">
      <c r="EC284" s="17"/>
    </row>
    <row r="285" spans="133:133" x14ac:dyDescent="0.25">
      <c r="EC285" s="17"/>
    </row>
    <row r="286" spans="133:133" x14ac:dyDescent="0.25">
      <c r="EC286" s="17"/>
    </row>
    <row r="287" spans="133:133" x14ac:dyDescent="0.25">
      <c r="EC287" s="17"/>
    </row>
    <row r="288" spans="133:133" x14ac:dyDescent="0.25">
      <c r="EC288" s="17"/>
    </row>
    <row r="289" spans="133:133" x14ac:dyDescent="0.25">
      <c r="EC289" s="17"/>
    </row>
    <row r="290" spans="133:133" x14ac:dyDescent="0.25">
      <c r="EC290" s="17"/>
    </row>
    <row r="291" spans="133:133" x14ac:dyDescent="0.25">
      <c r="EC291" s="17"/>
    </row>
    <row r="292" spans="133:133" x14ac:dyDescent="0.25">
      <c r="EC292" s="17"/>
    </row>
    <row r="293" spans="133:133" x14ac:dyDescent="0.25">
      <c r="EC293" s="17"/>
    </row>
    <row r="294" spans="133:133" x14ac:dyDescent="0.25">
      <c r="EC294" s="17"/>
    </row>
    <row r="295" spans="133:133" x14ac:dyDescent="0.25">
      <c r="EC295" s="17"/>
    </row>
    <row r="296" spans="133:133" x14ac:dyDescent="0.25">
      <c r="EC296" s="17"/>
    </row>
    <row r="297" spans="133:133" x14ac:dyDescent="0.25">
      <c r="EC297" s="17"/>
    </row>
    <row r="298" spans="133:133" x14ac:dyDescent="0.25">
      <c r="EC298" s="17"/>
    </row>
    <row r="299" spans="133:133" x14ac:dyDescent="0.25">
      <c r="EC299" s="17"/>
    </row>
    <row r="300" spans="133:133" x14ac:dyDescent="0.25">
      <c r="EC300" s="17"/>
    </row>
    <row r="301" spans="133:133" x14ac:dyDescent="0.25">
      <c r="EC301" s="17"/>
    </row>
    <row r="302" spans="133:133" x14ac:dyDescent="0.25">
      <c r="EC302" s="17"/>
    </row>
    <row r="303" spans="133:133" x14ac:dyDescent="0.25">
      <c r="EC303" s="17"/>
    </row>
    <row r="304" spans="133:133" x14ac:dyDescent="0.25">
      <c r="EC304" s="17"/>
    </row>
    <row r="305" spans="133:133" x14ac:dyDescent="0.25">
      <c r="EC305" s="17"/>
    </row>
    <row r="306" spans="133:133" x14ac:dyDescent="0.25">
      <c r="EC306" s="17"/>
    </row>
    <row r="307" spans="133:133" x14ac:dyDescent="0.25">
      <c r="EC307" s="17"/>
    </row>
    <row r="308" spans="133:133" x14ac:dyDescent="0.25">
      <c r="EC308" s="17"/>
    </row>
    <row r="309" spans="133:133" x14ac:dyDescent="0.25">
      <c r="EC309" s="17"/>
    </row>
    <row r="310" spans="133:133" x14ac:dyDescent="0.25">
      <c r="EC310" s="17"/>
    </row>
    <row r="311" spans="133:133" x14ac:dyDescent="0.25">
      <c r="EC311" s="17"/>
    </row>
    <row r="312" spans="133:133" x14ac:dyDescent="0.25">
      <c r="EC312" s="17"/>
    </row>
    <row r="313" spans="133:133" x14ac:dyDescent="0.25">
      <c r="EC313" s="17"/>
    </row>
    <row r="314" spans="133:133" x14ac:dyDescent="0.25">
      <c r="EC314" s="17"/>
    </row>
    <row r="315" spans="133:133" x14ac:dyDescent="0.25">
      <c r="EC315" s="17"/>
    </row>
    <row r="316" spans="133:133" x14ac:dyDescent="0.25">
      <c r="EC316" s="17"/>
    </row>
    <row r="317" spans="133:133" x14ac:dyDescent="0.25">
      <c r="EC317" s="17"/>
    </row>
    <row r="318" spans="133:133" x14ac:dyDescent="0.25">
      <c r="EC318" s="17"/>
    </row>
    <row r="319" spans="133:133" x14ac:dyDescent="0.25">
      <c r="EC319" s="17"/>
    </row>
    <row r="320" spans="133:133" x14ac:dyDescent="0.25">
      <c r="EC320" s="17"/>
    </row>
    <row r="321" spans="133:133" x14ac:dyDescent="0.25">
      <c r="EC321" s="17"/>
    </row>
    <row r="322" spans="133:133" x14ac:dyDescent="0.25">
      <c r="EC322" s="17"/>
    </row>
    <row r="323" spans="133:133" x14ac:dyDescent="0.25">
      <c r="EC323" s="17"/>
    </row>
    <row r="324" spans="133:133" x14ac:dyDescent="0.25">
      <c r="EC324" s="17"/>
    </row>
    <row r="325" spans="133:133" x14ac:dyDescent="0.25">
      <c r="EC325" s="17"/>
    </row>
    <row r="326" spans="133:133" x14ac:dyDescent="0.25">
      <c r="EC326" s="17"/>
    </row>
    <row r="327" spans="133:133" x14ac:dyDescent="0.25">
      <c r="EC327" s="17"/>
    </row>
    <row r="328" spans="133:133" x14ac:dyDescent="0.25">
      <c r="EC328" s="17"/>
    </row>
    <row r="329" spans="133:133" x14ac:dyDescent="0.25">
      <c r="EC329" s="17"/>
    </row>
    <row r="330" spans="133:133" x14ac:dyDescent="0.25">
      <c r="EC330" s="17"/>
    </row>
    <row r="331" spans="133:133" x14ac:dyDescent="0.25">
      <c r="EC331" s="17"/>
    </row>
    <row r="332" spans="133:133" x14ac:dyDescent="0.25">
      <c r="EC332" s="17"/>
    </row>
    <row r="333" spans="133:133" x14ac:dyDescent="0.25">
      <c r="EC333" s="17"/>
    </row>
    <row r="334" spans="133:133" x14ac:dyDescent="0.25">
      <c r="EC334" s="17"/>
    </row>
    <row r="335" spans="133:133" x14ac:dyDescent="0.25">
      <c r="EC335" s="17"/>
    </row>
    <row r="336" spans="133:133" x14ac:dyDescent="0.25">
      <c r="EC336" s="17"/>
    </row>
    <row r="337" spans="133:133" x14ac:dyDescent="0.25">
      <c r="EC337" s="17"/>
    </row>
    <row r="338" spans="133:133" x14ac:dyDescent="0.25">
      <c r="EC338" s="17"/>
    </row>
    <row r="339" spans="133:133" x14ac:dyDescent="0.25">
      <c r="EC339" s="17"/>
    </row>
    <row r="340" spans="133:133" x14ac:dyDescent="0.25">
      <c r="EC340" s="17"/>
    </row>
    <row r="341" spans="133:133" x14ac:dyDescent="0.25">
      <c r="EC341" s="17"/>
    </row>
    <row r="342" spans="133:133" x14ac:dyDescent="0.25">
      <c r="EC342" s="17"/>
    </row>
    <row r="343" spans="133:133" x14ac:dyDescent="0.25">
      <c r="EC343" s="17"/>
    </row>
    <row r="344" spans="133:133" x14ac:dyDescent="0.25">
      <c r="EC344" s="17"/>
    </row>
    <row r="345" spans="133:133" x14ac:dyDescent="0.25">
      <c r="EC345" s="17"/>
    </row>
    <row r="346" spans="133:133" x14ac:dyDescent="0.25">
      <c r="EC346" s="17"/>
    </row>
    <row r="347" spans="133:133" x14ac:dyDescent="0.25">
      <c r="EC347" s="17"/>
    </row>
    <row r="348" spans="133:133" x14ac:dyDescent="0.25">
      <c r="EC348" s="17"/>
    </row>
    <row r="349" spans="133:133" x14ac:dyDescent="0.25">
      <c r="EC349" s="17"/>
    </row>
    <row r="350" spans="133:133" x14ac:dyDescent="0.25">
      <c r="EC350" s="17"/>
    </row>
    <row r="351" spans="133:133" x14ac:dyDescent="0.25">
      <c r="EC351" s="17"/>
    </row>
    <row r="352" spans="133:133" x14ac:dyDescent="0.25">
      <c r="EC352" s="17"/>
    </row>
    <row r="353" spans="133:133" x14ac:dyDescent="0.25">
      <c r="EC353" s="17"/>
    </row>
    <row r="354" spans="133:133" x14ac:dyDescent="0.25">
      <c r="EC354" s="17"/>
    </row>
    <row r="355" spans="133:133" x14ac:dyDescent="0.25">
      <c r="EC355" s="17"/>
    </row>
    <row r="356" spans="133:133" x14ac:dyDescent="0.25">
      <c r="EC356" s="17"/>
    </row>
    <row r="357" spans="133:133" x14ac:dyDescent="0.25">
      <c r="EC357" s="17"/>
    </row>
    <row r="358" spans="133:133" x14ac:dyDescent="0.25">
      <c r="EC358" s="17"/>
    </row>
    <row r="359" spans="133:133" x14ac:dyDescent="0.25">
      <c r="EC359" s="17"/>
    </row>
    <row r="360" spans="133:133" x14ac:dyDescent="0.25">
      <c r="EC360" s="17"/>
    </row>
    <row r="361" spans="133:133" x14ac:dyDescent="0.25">
      <c r="EC361" s="17"/>
    </row>
    <row r="362" spans="133:133" x14ac:dyDescent="0.25">
      <c r="EC362" s="17"/>
    </row>
    <row r="363" spans="133:133" x14ac:dyDescent="0.25">
      <c r="EC363" s="17"/>
    </row>
    <row r="364" spans="133:133" x14ac:dyDescent="0.25">
      <c r="EC364" s="17"/>
    </row>
    <row r="365" spans="133:133" x14ac:dyDescent="0.25">
      <c r="EC365" s="17"/>
    </row>
    <row r="366" spans="133:133" x14ac:dyDescent="0.25">
      <c r="EC366" s="17"/>
    </row>
    <row r="367" spans="133:133" x14ac:dyDescent="0.25">
      <c r="EC367" s="17"/>
    </row>
    <row r="368" spans="133:133" x14ac:dyDescent="0.25">
      <c r="EC368" s="17"/>
    </row>
    <row r="369" spans="133:133" x14ac:dyDescent="0.25">
      <c r="EC369" s="17"/>
    </row>
    <row r="370" spans="133:133" x14ac:dyDescent="0.25">
      <c r="EC370" s="17"/>
    </row>
    <row r="371" spans="133:133" x14ac:dyDescent="0.25">
      <c r="EC371" s="17"/>
    </row>
    <row r="372" spans="133:133" x14ac:dyDescent="0.25">
      <c r="EC372" s="17"/>
    </row>
    <row r="373" spans="133:133" x14ac:dyDescent="0.25">
      <c r="EC373" s="17"/>
    </row>
    <row r="374" spans="133:133" x14ac:dyDescent="0.25">
      <c r="EC374" s="17"/>
    </row>
    <row r="375" spans="133:133" x14ac:dyDescent="0.25">
      <c r="EC375" s="17"/>
    </row>
    <row r="376" spans="133:133" x14ac:dyDescent="0.25">
      <c r="EC376" s="17"/>
    </row>
    <row r="377" spans="133:133" x14ac:dyDescent="0.25">
      <c r="EC377" s="17"/>
    </row>
    <row r="378" spans="133:133" x14ac:dyDescent="0.25">
      <c r="EC378" s="17"/>
    </row>
    <row r="379" spans="133:133" x14ac:dyDescent="0.25">
      <c r="EC379" s="17"/>
    </row>
    <row r="380" spans="133:133" x14ac:dyDescent="0.25">
      <c r="EC380" s="17"/>
    </row>
    <row r="381" spans="133:133" x14ac:dyDescent="0.25">
      <c r="EC381" s="17"/>
    </row>
    <row r="382" spans="133:133" x14ac:dyDescent="0.25">
      <c r="EC382" s="17"/>
    </row>
    <row r="383" spans="133:133" x14ac:dyDescent="0.25">
      <c r="EC383" s="17"/>
    </row>
    <row r="384" spans="133:133" x14ac:dyDescent="0.25">
      <c r="EC384" s="17"/>
    </row>
    <row r="385" spans="133:133" x14ac:dyDescent="0.25">
      <c r="EC385" s="17"/>
    </row>
    <row r="386" spans="133:133" x14ac:dyDescent="0.25">
      <c r="EC386" s="17"/>
    </row>
    <row r="387" spans="133:133" x14ac:dyDescent="0.25">
      <c r="EC387" s="17"/>
    </row>
    <row r="388" spans="133:133" x14ac:dyDescent="0.25">
      <c r="EC388" s="17"/>
    </row>
    <row r="389" spans="133:133" x14ac:dyDescent="0.25">
      <c r="EC389" s="17"/>
    </row>
    <row r="390" spans="133:133" x14ac:dyDescent="0.25">
      <c r="EC390" s="17"/>
    </row>
    <row r="391" spans="133:133" x14ac:dyDescent="0.25">
      <c r="EC391" s="17"/>
    </row>
    <row r="392" spans="133:133" x14ac:dyDescent="0.25">
      <c r="EC392" s="17"/>
    </row>
    <row r="393" spans="133:133" x14ac:dyDescent="0.25">
      <c r="EC393" s="17"/>
    </row>
    <row r="394" spans="133:133" x14ac:dyDescent="0.25">
      <c r="EC394" s="17"/>
    </row>
    <row r="395" spans="133:133" x14ac:dyDescent="0.25">
      <c r="EC395" s="17"/>
    </row>
    <row r="396" spans="133:133" x14ac:dyDescent="0.25">
      <c r="EC396" s="17"/>
    </row>
    <row r="397" spans="133:133" x14ac:dyDescent="0.25">
      <c r="EC397" s="17"/>
    </row>
    <row r="398" spans="133:133" x14ac:dyDescent="0.25">
      <c r="EC398" s="17"/>
    </row>
    <row r="399" spans="133:133" x14ac:dyDescent="0.25">
      <c r="EC399" s="17"/>
    </row>
    <row r="400" spans="133:133" x14ac:dyDescent="0.25">
      <c r="EC400" s="17"/>
    </row>
    <row r="401" spans="133:133" x14ac:dyDescent="0.25">
      <c r="EC401" s="17"/>
    </row>
    <row r="402" spans="133:133" x14ac:dyDescent="0.25">
      <c r="EC402" s="17"/>
    </row>
    <row r="403" spans="133:133" x14ac:dyDescent="0.25">
      <c r="EC403" s="17"/>
    </row>
    <row r="404" spans="133:133" x14ac:dyDescent="0.25">
      <c r="EC404" s="17"/>
    </row>
    <row r="405" spans="133:133" x14ac:dyDescent="0.25">
      <c r="EC405" s="17"/>
    </row>
    <row r="406" spans="133:133" x14ac:dyDescent="0.25">
      <c r="EC406" s="17"/>
    </row>
    <row r="407" spans="133:133" x14ac:dyDescent="0.25">
      <c r="EC407" s="17"/>
    </row>
    <row r="408" spans="133:133" x14ac:dyDescent="0.25">
      <c r="EC408" s="17"/>
    </row>
    <row r="409" spans="133:133" x14ac:dyDescent="0.25">
      <c r="EC409" s="17"/>
    </row>
    <row r="410" spans="133:133" x14ac:dyDescent="0.25">
      <c r="EC410" s="17"/>
    </row>
    <row r="411" spans="133:133" x14ac:dyDescent="0.25">
      <c r="EC411" s="17"/>
    </row>
    <row r="412" spans="133:133" x14ac:dyDescent="0.25">
      <c r="EC412" s="17"/>
    </row>
    <row r="413" spans="133:133" x14ac:dyDescent="0.25">
      <c r="EC413" s="17"/>
    </row>
    <row r="414" spans="133:133" x14ac:dyDescent="0.25">
      <c r="EC414" s="17"/>
    </row>
    <row r="415" spans="133:133" x14ac:dyDescent="0.25">
      <c r="EC415" s="17"/>
    </row>
    <row r="416" spans="133:133" x14ac:dyDescent="0.25">
      <c r="EC416" s="17"/>
    </row>
    <row r="417" spans="133:133" x14ac:dyDescent="0.25">
      <c r="EC417" s="17"/>
    </row>
    <row r="418" spans="133:133" x14ac:dyDescent="0.25">
      <c r="EC418" s="17"/>
    </row>
    <row r="419" spans="133:133" x14ac:dyDescent="0.25">
      <c r="EC419" s="17"/>
    </row>
    <row r="420" spans="133:133" x14ac:dyDescent="0.25">
      <c r="EC420" s="17"/>
    </row>
    <row r="421" spans="133:133" x14ac:dyDescent="0.25">
      <c r="EC421" s="17"/>
    </row>
    <row r="422" spans="133:133" x14ac:dyDescent="0.25">
      <c r="EC422" s="17"/>
    </row>
    <row r="423" spans="133:133" x14ac:dyDescent="0.25">
      <c r="EC423" s="17"/>
    </row>
    <row r="424" spans="133:133" x14ac:dyDescent="0.25">
      <c r="EC424" s="17"/>
    </row>
    <row r="425" spans="133:133" x14ac:dyDescent="0.25">
      <c r="EC425" s="17"/>
    </row>
    <row r="426" spans="133:133" x14ac:dyDescent="0.25">
      <c r="EC426" s="17"/>
    </row>
    <row r="427" spans="133:133" x14ac:dyDescent="0.25">
      <c r="EC427" s="17"/>
    </row>
    <row r="428" spans="133:133" x14ac:dyDescent="0.25">
      <c r="EC428" s="17"/>
    </row>
    <row r="429" spans="133:133" x14ac:dyDescent="0.25">
      <c r="EC429" s="17"/>
    </row>
    <row r="430" spans="133:133" x14ac:dyDescent="0.25">
      <c r="EC430" s="17"/>
    </row>
    <row r="431" spans="133:133" x14ac:dyDescent="0.25">
      <c r="EC431" s="17"/>
    </row>
    <row r="432" spans="133:133" x14ac:dyDescent="0.25">
      <c r="EC432" s="17"/>
    </row>
    <row r="433" spans="133:133" x14ac:dyDescent="0.25">
      <c r="EC433" s="17"/>
    </row>
    <row r="434" spans="133:133" x14ac:dyDescent="0.25">
      <c r="EC434" s="17"/>
    </row>
    <row r="435" spans="133:133" x14ac:dyDescent="0.25">
      <c r="EC435" s="17"/>
    </row>
    <row r="436" spans="133:133" x14ac:dyDescent="0.25">
      <c r="EC436" s="17"/>
    </row>
    <row r="437" spans="133:133" x14ac:dyDescent="0.25">
      <c r="EC437" s="17"/>
    </row>
    <row r="438" spans="133:133" x14ac:dyDescent="0.25">
      <c r="EC438" s="17"/>
    </row>
    <row r="439" spans="133:133" x14ac:dyDescent="0.25">
      <c r="EC439" s="17"/>
    </row>
    <row r="440" spans="133:133" x14ac:dyDescent="0.25">
      <c r="EC440" s="17"/>
    </row>
    <row r="441" spans="133:133" x14ac:dyDescent="0.25">
      <c r="EC441" s="17"/>
    </row>
    <row r="442" spans="133:133" x14ac:dyDescent="0.25">
      <c r="EC442" s="17"/>
    </row>
    <row r="443" spans="133:133" x14ac:dyDescent="0.25">
      <c r="EC443" s="17"/>
    </row>
    <row r="444" spans="133:133" x14ac:dyDescent="0.25">
      <c r="EC444" s="17"/>
    </row>
    <row r="445" spans="133:133" x14ac:dyDescent="0.25">
      <c r="EC445" s="17"/>
    </row>
    <row r="446" spans="133:133" x14ac:dyDescent="0.25">
      <c r="EC446" s="17"/>
    </row>
    <row r="447" spans="133:133" x14ac:dyDescent="0.25">
      <c r="EC447" s="17"/>
    </row>
    <row r="448" spans="133:133" x14ac:dyDescent="0.25">
      <c r="EC448" s="17"/>
    </row>
    <row r="449" spans="133:133" x14ac:dyDescent="0.25">
      <c r="EC449" s="17"/>
    </row>
    <row r="450" spans="133:133" x14ac:dyDescent="0.25">
      <c r="EC450" s="17"/>
    </row>
    <row r="451" spans="133:133" x14ac:dyDescent="0.25">
      <c r="EC451" s="17"/>
    </row>
    <row r="452" spans="133:133" x14ac:dyDescent="0.25">
      <c r="EC452" s="17"/>
    </row>
    <row r="453" spans="133:133" x14ac:dyDescent="0.25">
      <c r="EC453" s="17"/>
    </row>
    <row r="454" spans="133:133" x14ac:dyDescent="0.25">
      <c r="EC454" s="17"/>
    </row>
    <row r="455" spans="133:133" x14ac:dyDescent="0.25">
      <c r="EC455" s="17"/>
    </row>
    <row r="456" spans="133:133" x14ac:dyDescent="0.25">
      <c r="EC456" s="17"/>
    </row>
    <row r="457" spans="133:133" x14ac:dyDescent="0.25">
      <c r="EC457" s="17"/>
    </row>
    <row r="458" spans="133:133" x14ac:dyDescent="0.25">
      <c r="EC458" s="17"/>
    </row>
    <row r="459" spans="133:133" x14ac:dyDescent="0.25">
      <c r="EC459" s="17"/>
    </row>
    <row r="460" spans="133:133" x14ac:dyDescent="0.25">
      <c r="EC460" s="17"/>
    </row>
    <row r="461" spans="133:133" x14ac:dyDescent="0.25">
      <c r="EC461" s="17"/>
    </row>
    <row r="462" spans="133:133" x14ac:dyDescent="0.25">
      <c r="EC462" s="17"/>
    </row>
    <row r="463" spans="133:133" x14ac:dyDescent="0.25">
      <c r="EC463" s="17"/>
    </row>
    <row r="464" spans="133:133" x14ac:dyDescent="0.25">
      <c r="EC464" s="17"/>
    </row>
    <row r="465" spans="133:133" x14ac:dyDescent="0.25">
      <c r="EC465" s="17"/>
    </row>
    <row r="466" spans="133:133" x14ac:dyDescent="0.25">
      <c r="EC466" s="17"/>
    </row>
    <row r="467" spans="133:133" x14ac:dyDescent="0.25">
      <c r="EC467" s="17"/>
    </row>
    <row r="468" spans="133:133" x14ac:dyDescent="0.25">
      <c r="EC468" s="17"/>
    </row>
    <row r="469" spans="133:133" x14ac:dyDescent="0.25">
      <c r="EC469" s="16"/>
    </row>
    <row r="470" spans="133:133" x14ac:dyDescent="0.25">
      <c r="EC470" s="15"/>
    </row>
    <row r="471" spans="133:133" x14ac:dyDescent="0.25">
      <c r="EC471" s="15"/>
    </row>
    <row r="472" spans="133:133" x14ac:dyDescent="0.25">
      <c r="EC472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Hardwick, Laura</cp:lastModifiedBy>
  <dcterms:created xsi:type="dcterms:W3CDTF">2025-08-14T12:28:15Z</dcterms:created>
  <dcterms:modified xsi:type="dcterms:W3CDTF">2025-09-18T14:06:58Z</dcterms:modified>
</cp:coreProperties>
</file>