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Engineering3\Road Maintenance\Pave the Way\PTW Package 6\"/>
    </mc:Choice>
  </mc:AlternateContent>
  <xr:revisionPtr revIDLastSave="0" documentId="13_ncr:1_{00D84D2C-3AA2-4262-B21D-C3BB8DC82A0A}" xr6:coauthVersionLast="47" xr6:coauthVersionMax="47" xr10:uidLastSave="{00000000-0000-0000-0000-000000000000}"/>
  <bookViews>
    <workbookView xWindow="-120" yWindow="-120" windowWidth="51840" windowHeight="21120" xr2:uid="{B5256076-8763-4125-9E73-D4B0805E33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98" i="1" l="1"/>
  <c r="D223" i="1"/>
  <c r="DU98" i="1"/>
  <c r="G98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EC98" i="1"/>
  <c r="DI98" i="1"/>
  <c r="DC98" i="1"/>
  <c r="CW98" i="1"/>
  <c r="CQ98" i="1"/>
  <c r="CK98" i="1"/>
  <c r="CE98" i="1"/>
  <c r="BS98" i="1"/>
  <c r="BM98" i="1"/>
  <c r="BG98" i="1"/>
  <c r="BA98" i="1"/>
  <c r="AU98" i="1"/>
  <c r="AI98" i="1"/>
  <c r="V98" i="1"/>
  <c r="J98" i="1"/>
  <c r="I50" i="1"/>
  <c r="AI50" i="1" s="1"/>
  <c r="I48" i="1"/>
  <c r="I43" i="1"/>
  <c r="I42" i="1"/>
  <c r="AI42" i="1" s="1"/>
  <c r="AI40" i="1"/>
  <c r="AI41" i="1"/>
  <c r="AI43" i="1"/>
  <c r="AI48" i="1"/>
  <c r="AI51" i="1"/>
  <c r="AI54" i="1"/>
  <c r="V39" i="1"/>
  <c r="V41" i="1"/>
  <c r="V43" i="1"/>
  <c r="V44" i="1"/>
  <c r="V47" i="1"/>
  <c r="V48" i="1"/>
  <c r="V52" i="1"/>
  <c r="J39" i="1"/>
  <c r="J40" i="1"/>
  <c r="J43" i="1"/>
  <c r="J47" i="1"/>
  <c r="J48" i="1"/>
  <c r="J49" i="1"/>
  <c r="J51" i="1"/>
  <c r="J52" i="1"/>
  <c r="J53" i="1"/>
  <c r="J54" i="1"/>
  <c r="I44" i="1"/>
  <c r="AI44" i="1" s="1"/>
  <c r="I45" i="1"/>
  <c r="AI45" i="1" s="1"/>
  <c r="I46" i="1"/>
  <c r="J46" i="1" s="1"/>
  <c r="I47" i="1"/>
  <c r="AI47" i="1" s="1"/>
  <c r="I49" i="1"/>
  <c r="V49" i="1" s="1"/>
  <c r="I51" i="1"/>
  <c r="V51" i="1" s="1"/>
  <c r="I52" i="1"/>
  <c r="AI52" i="1" s="1"/>
  <c r="I53" i="1"/>
  <c r="V53" i="1" s="1"/>
  <c r="I54" i="1"/>
  <c r="V54" i="1" s="1"/>
  <c r="I55" i="1"/>
  <c r="J55" i="1" s="1"/>
  <c r="I39" i="1"/>
  <c r="AI39" i="1" s="1"/>
  <c r="I40" i="1"/>
  <c r="V40" i="1" s="1"/>
  <c r="I41" i="1"/>
  <c r="J41" i="1" s="1"/>
  <c r="BS85" i="1"/>
  <c r="BS86" i="1"/>
  <c r="BS87" i="1"/>
  <c r="BS84" i="1"/>
  <c r="I82" i="1"/>
  <c r="V82" i="1" s="1"/>
  <c r="I81" i="1"/>
  <c r="I38" i="1"/>
  <c r="V38" i="1" s="1"/>
  <c r="I29" i="1"/>
  <c r="V29" i="1" s="1"/>
  <c r="I22" i="1"/>
  <c r="V22" i="1" s="1"/>
  <c r="I17" i="1"/>
  <c r="AI17" i="1" s="1"/>
  <c r="I10" i="1"/>
  <c r="V10" i="1" s="1"/>
  <c r="I9" i="1"/>
  <c r="V9" i="1" s="1"/>
  <c r="I7" i="1"/>
  <c r="J7" i="1" s="1"/>
  <c r="I6" i="1"/>
  <c r="AI6" i="1" s="1"/>
  <c r="I5" i="1"/>
  <c r="AI5" i="1" s="1"/>
  <c r="V78" i="1"/>
  <c r="J9" i="1"/>
  <c r="I8" i="1"/>
  <c r="V8" i="1" s="1"/>
  <c r="I11" i="1"/>
  <c r="V11" i="1" s="1"/>
  <c r="I12" i="1"/>
  <c r="J12" i="1" s="1"/>
  <c r="I13" i="1"/>
  <c r="AI13" i="1" s="1"/>
  <c r="I14" i="1"/>
  <c r="J14" i="1" s="1"/>
  <c r="I15" i="1"/>
  <c r="AI15" i="1" s="1"/>
  <c r="I16" i="1"/>
  <c r="AI16" i="1" s="1"/>
  <c r="I18" i="1"/>
  <c r="AI18" i="1" s="1"/>
  <c r="I19" i="1"/>
  <c r="AI19" i="1" s="1"/>
  <c r="I20" i="1"/>
  <c r="J20" i="1" s="1"/>
  <c r="I21" i="1"/>
  <c r="AI21" i="1" s="1"/>
  <c r="I23" i="1"/>
  <c r="J23" i="1" s="1"/>
  <c r="I24" i="1"/>
  <c r="AI24" i="1" s="1"/>
  <c r="I25" i="1"/>
  <c r="J25" i="1" s="1"/>
  <c r="I26" i="1"/>
  <c r="J26" i="1" s="1"/>
  <c r="I27" i="1"/>
  <c r="J27" i="1" s="1"/>
  <c r="I28" i="1"/>
  <c r="J28" i="1" s="1"/>
  <c r="I30" i="1"/>
  <c r="J30" i="1" s="1"/>
  <c r="I31" i="1"/>
  <c r="V31" i="1" s="1"/>
  <c r="I32" i="1"/>
  <c r="AI32" i="1" s="1"/>
  <c r="I33" i="1"/>
  <c r="AI33" i="1" s="1"/>
  <c r="I34" i="1"/>
  <c r="AI34" i="1" s="1"/>
  <c r="I35" i="1"/>
  <c r="AI35" i="1" s="1"/>
  <c r="I36" i="1"/>
  <c r="AI36" i="1" s="1"/>
  <c r="I37" i="1"/>
  <c r="J37" i="1" s="1"/>
  <c r="I56" i="1"/>
  <c r="V56" i="1" s="1"/>
  <c r="I57" i="1"/>
  <c r="AI57" i="1" s="1"/>
  <c r="I58" i="1"/>
  <c r="J58" i="1" s="1"/>
  <c r="I59" i="1"/>
  <c r="J59" i="1" s="1"/>
  <c r="I60" i="1"/>
  <c r="J60" i="1" s="1"/>
  <c r="I61" i="1"/>
  <c r="J61" i="1" s="1"/>
  <c r="I62" i="1"/>
  <c r="AI62" i="1" s="1"/>
  <c r="I63" i="1"/>
  <c r="AI63" i="1" s="1"/>
  <c r="I64" i="1"/>
  <c r="V64" i="1" s="1"/>
  <c r="I65" i="1"/>
  <c r="AI65" i="1" s="1"/>
  <c r="I66" i="1"/>
  <c r="V66" i="1" s="1"/>
  <c r="I67" i="1"/>
  <c r="V67" i="1" s="1"/>
  <c r="I68" i="1"/>
  <c r="AI68" i="1" s="1"/>
  <c r="I69" i="1"/>
  <c r="V69" i="1" s="1"/>
  <c r="I70" i="1"/>
  <c r="V70" i="1" s="1"/>
  <c r="I71" i="1"/>
  <c r="AI71" i="1" s="1"/>
  <c r="I72" i="1"/>
  <c r="V72" i="1" s="1"/>
  <c r="I73" i="1"/>
  <c r="V73" i="1" s="1"/>
  <c r="I74" i="1"/>
  <c r="J74" i="1" s="1"/>
  <c r="I75" i="1"/>
  <c r="V75" i="1" s="1"/>
  <c r="I76" i="1"/>
  <c r="AI76" i="1" s="1"/>
  <c r="I77" i="1"/>
  <c r="AI77" i="1" s="1"/>
  <c r="I78" i="1"/>
  <c r="AI78" i="1" s="1"/>
  <c r="I79" i="1"/>
  <c r="J79" i="1" s="1"/>
  <c r="I80" i="1"/>
  <c r="AI80" i="1" s="1"/>
  <c r="V81" i="1"/>
  <c r="I83" i="1"/>
  <c r="AI83" i="1" s="1"/>
  <c r="I84" i="1"/>
  <c r="J84" i="1" s="1"/>
  <c r="I85" i="1"/>
  <c r="AI85" i="1" s="1"/>
  <c r="I86" i="1"/>
  <c r="V86" i="1" s="1"/>
  <c r="I87" i="1"/>
  <c r="J87" i="1" s="1"/>
  <c r="I88" i="1"/>
  <c r="V88" i="1" s="1"/>
  <c r="I89" i="1"/>
  <c r="V89" i="1" s="1"/>
  <c r="I90" i="1"/>
  <c r="V90" i="1" s="1"/>
  <c r="I91" i="1"/>
  <c r="AI91" i="1" s="1"/>
  <c r="I92" i="1"/>
  <c r="V92" i="1" s="1"/>
  <c r="I93" i="1"/>
  <c r="V93" i="1" s="1"/>
  <c r="I94" i="1"/>
  <c r="V94" i="1" s="1"/>
  <c r="I95" i="1"/>
  <c r="V95" i="1" s="1"/>
  <c r="I96" i="1"/>
  <c r="V96" i="1" s="1"/>
  <c r="I4" i="1"/>
  <c r="AI4" i="1" s="1"/>
  <c r="J29" i="1" l="1"/>
  <c r="V61" i="1"/>
  <c r="V17" i="1"/>
  <c r="AI86" i="1"/>
  <c r="V46" i="1"/>
  <c r="V45" i="1"/>
  <c r="J22" i="1"/>
  <c r="AI46" i="1"/>
  <c r="J38" i="1"/>
  <c r="J45" i="1"/>
  <c r="J88" i="1"/>
  <c r="J44" i="1"/>
  <c r="J86" i="1"/>
  <c r="V55" i="1"/>
  <c r="AI55" i="1"/>
  <c r="AI53" i="1"/>
  <c r="J50" i="1"/>
  <c r="V50" i="1"/>
  <c r="AI49" i="1"/>
  <c r="V42" i="1"/>
  <c r="J42" i="1"/>
  <c r="J94" i="1"/>
  <c r="J92" i="1"/>
  <c r="V57" i="1"/>
  <c r="V30" i="1"/>
  <c r="AI92" i="1"/>
  <c r="AI87" i="1"/>
  <c r="J78" i="1"/>
  <c r="J77" i="1"/>
  <c r="J8" i="1"/>
  <c r="V85" i="1"/>
  <c r="V84" i="1"/>
  <c r="V83" i="1"/>
  <c r="V77" i="1"/>
  <c r="V60" i="1"/>
  <c r="V58" i="1"/>
  <c r="AI96" i="1"/>
  <c r="J96" i="1"/>
  <c r="AI95" i="1"/>
  <c r="J95" i="1"/>
  <c r="AI94" i="1"/>
  <c r="J93" i="1"/>
  <c r="AI93" i="1"/>
  <c r="J90" i="1"/>
  <c r="AI90" i="1"/>
  <c r="AI89" i="1"/>
  <c r="J89" i="1"/>
  <c r="AI88" i="1"/>
  <c r="V27" i="1"/>
  <c r="V25" i="1"/>
  <c r="V24" i="1"/>
  <c r="V23" i="1"/>
  <c r="AI60" i="1"/>
  <c r="J91" i="1"/>
  <c r="V28" i="1"/>
  <c r="V26" i="1"/>
  <c r="V91" i="1"/>
  <c r="V20" i="1"/>
  <c r="J69" i="1"/>
  <c r="V21" i="1"/>
  <c r="V18" i="1"/>
  <c r="V16" i="1"/>
  <c r="AI72" i="1"/>
  <c r="V87" i="1"/>
  <c r="V15" i="1"/>
  <c r="J5" i="1"/>
  <c r="V14" i="1"/>
  <c r="J85" i="1"/>
  <c r="AI84" i="1"/>
  <c r="J83" i="1"/>
  <c r="J82" i="1"/>
  <c r="AI82" i="1"/>
  <c r="AI81" i="1"/>
  <c r="J81" i="1"/>
  <c r="V80" i="1"/>
  <c r="J80" i="1"/>
  <c r="V79" i="1"/>
  <c r="AI79" i="1"/>
  <c r="V76" i="1"/>
  <c r="J76" i="1"/>
  <c r="J75" i="1"/>
  <c r="AI75" i="1"/>
  <c r="AI74" i="1"/>
  <c r="V74" i="1"/>
  <c r="AI73" i="1"/>
  <c r="J73" i="1"/>
  <c r="J72" i="1"/>
  <c r="V71" i="1"/>
  <c r="J71" i="1"/>
  <c r="AI70" i="1"/>
  <c r="J70" i="1"/>
  <c r="AI69" i="1"/>
  <c r="J68" i="1"/>
  <c r="V68" i="1"/>
  <c r="AI67" i="1"/>
  <c r="J67" i="1"/>
  <c r="AI66" i="1"/>
  <c r="J66" i="1"/>
  <c r="J65" i="1"/>
  <c r="V65" i="1"/>
  <c r="J64" i="1"/>
  <c r="AI64" i="1"/>
  <c r="V63" i="1"/>
  <c r="J63" i="1"/>
  <c r="J62" i="1"/>
  <c r="V62" i="1"/>
  <c r="AI61" i="1"/>
  <c r="AI59" i="1"/>
  <c r="V59" i="1"/>
  <c r="AI58" i="1"/>
  <c r="J57" i="1"/>
  <c r="AI56" i="1"/>
  <c r="J56" i="1"/>
  <c r="AI38" i="1"/>
  <c r="V37" i="1"/>
  <c r="AI37" i="1"/>
  <c r="V36" i="1"/>
  <c r="J36" i="1"/>
  <c r="J35" i="1"/>
  <c r="V35" i="1"/>
  <c r="J34" i="1"/>
  <c r="V34" i="1"/>
  <c r="V33" i="1"/>
  <c r="J33" i="1"/>
  <c r="J32" i="1"/>
  <c r="V32" i="1"/>
  <c r="AI31" i="1"/>
  <c r="AI30" i="1"/>
  <c r="J31" i="1"/>
  <c r="AI29" i="1"/>
  <c r="AI28" i="1"/>
  <c r="AI27" i="1"/>
  <c r="AI26" i="1"/>
  <c r="AI25" i="1"/>
  <c r="J24" i="1"/>
  <c r="AI23" i="1"/>
  <c r="AI22" i="1"/>
  <c r="J21" i="1"/>
  <c r="AI20" i="1"/>
  <c r="V19" i="1"/>
  <c r="J19" i="1"/>
  <c r="J18" i="1"/>
  <c r="J17" i="1"/>
  <c r="J16" i="1"/>
  <c r="J15" i="1"/>
  <c r="AI14" i="1"/>
  <c r="V13" i="1"/>
  <c r="J13" i="1"/>
  <c r="V12" i="1"/>
  <c r="AI12" i="1"/>
  <c r="J11" i="1"/>
  <c r="AI11" i="1"/>
  <c r="J10" i="1"/>
  <c r="AI10" i="1"/>
  <c r="AI9" i="1"/>
  <c r="AI8" i="1"/>
  <c r="AI7" i="1"/>
  <c r="V7" i="1"/>
  <c r="J6" i="1"/>
  <c r="V6" i="1"/>
  <c r="V5" i="1"/>
  <c r="J4" i="1"/>
  <c r="V4" i="1"/>
</calcChain>
</file>

<file path=xl/sharedStrings.xml><?xml version="1.0" encoding="utf-8"?>
<sst xmlns="http://schemas.openxmlformats.org/spreadsheetml/2006/main" count="744" uniqueCount="230">
  <si>
    <t>Road Name</t>
  </si>
  <si>
    <t>Rating</t>
  </si>
  <si>
    <t>Length</t>
  </si>
  <si>
    <t>Miles</t>
  </si>
  <si>
    <t xml:space="preserve"> Width (Ft)</t>
  </si>
  <si>
    <t xml:space="preserve"> Square Yards</t>
  </si>
  <si>
    <t xml:space="preserve"> Patchwork,SY, E</t>
  </si>
  <si>
    <t>Patchwork,SY,A</t>
  </si>
  <si>
    <t>Price</t>
  </si>
  <si>
    <t>Cont Amt</t>
  </si>
  <si>
    <t>Actual Amt</t>
  </si>
  <si>
    <t>Difference</t>
  </si>
  <si>
    <t>Deep Patch SY, E</t>
  </si>
  <si>
    <t>Deep Patch SY, A</t>
  </si>
  <si>
    <t>Asphalt, Tons 12.5 mm, E</t>
  </si>
  <si>
    <t>Asphalt,Tons 12.5 mm, A</t>
  </si>
  <si>
    <t>Asphalt, Tons 9.5 mm, E</t>
  </si>
  <si>
    <t>Asphalt,Tons 9.5 mm, A</t>
  </si>
  <si>
    <t>Tack,Gal, E</t>
  </si>
  <si>
    <t>Tack,Gal, A</t>
  </si>
  <si>
    <t>Milling,Tons, E</t>
  </si>
  <si>
    <t>Milling, Tons, A</t>
  </si>
  <si>
    <t xml:space="preserve"> M.H. (EA), E</t>
  </si>
  <si>
    <t xml:space="preserve"> M.H. (EA), A</t>
  </si>
  <si>
    <t>M.H. Risers (EA), E</t>
  </si>
  <si>
    <t>M.H. Risers (EA), A</t>
  </si>
  <si>
    <t>W.V. (EA), E</t>
  </si>
  <si>
    <t>W.V. (EA), A</t>
  </si>
  <si>
    <t>W.V. Risers (EA), E</t>
  </si>
  <si>
    <t>W.V. Risers (EA), A</t>
  </si>
  <si>
    <t>Striping, M (Centerline And Lane Lines), A</t>
  </si>
  <si>
    <t>Traffic Loop (EA), E</t>
  </si>
  <si>
    <t>Traffic Loops (EA), A</t>
  </si>
  <si>
    <t xml:space="preserve">Painted Arrows(EA), E </t>
  </si>
  <si>
    <t xml:space="preserve">Painted Arrows (EA), A </t>
  </si>
  <si>
    <t>Bike Symbols(EA),E</t>
  </si>
  <si>
    <t>Bike Symbols(EA),A</t>
  </si>
  <si>
    <t xml:space="preserve">Painted Crosswalks(LF), E </t>
  </si>
  <si>
    <t xml:space="preserve">Painted Crosswalks (LF), A </t>
  </si>
  <si>
    <t xml:space="preserve">Painted Stop Bars(LF), E </t>
  </si>
  <si>
    <t xml:space="preserve">Painted Stop Bars(LF), A </t>
  </si>
  <si>
    <t>RR Symbols(EA), E</t>
  </si>
  <si>
    <t>RR Symbols(EA), A</t>
  </si>
  <si>
    <t>Painted Hatching, LF, E</t>
  </si>
  <si>
    <t>Painted Hatching, LF, A</t>
  </si>
  <si>
    <t>GABC E</t>
  </si>
  <si>
    <t>GABC A</t>
  </si>
  <si>
    <t>RPM,M,E</t>
  </si>
  <si>
    <t>RPM,M,A</t>
  </si>
  <si>
    <t>Clip Grass Shoulders, Miles, Est.</t>
  </si>
  <si>
    <t>Clip Grass Shoulders, Miles, Actual</t>
  </si>
  <si>
    <t>From</t>
  </si>
  <si>
    <t>To</t>
  </si>
  <si>
    <t>Striping, M (Centerline And Lane Lines)LF, Est.</t>
  </si>
  <si>
    <t>Item</t>
  </si>
  <si>
    <t>Unit</t>
  </si>
  <si>
    <t>Quantity</t>
  </si>
  <si>
    <t>Unit Price</t>
  </si>
  <si>
    <t>Total</t>
  </si>
  <si>
    <t>Milling</t>
  </si>
  <si>
    <t>TONS</t>
  </si>
  <si>
    <t>Bituminous Tack</t>
  </si>
  <si>
    <t>GAL</t>
  </si>
  <si>
    <t>Roadway Patching</t>
  </si>
  <si>
    <t>SY</t>
  </si>
  <si>
    <t>12.5 mm Superpave Asphalt</t>
  </si>
  <si>
    <t>9.5 mm Superpave Asphalt</t>
  </si>
  <si>
    <t xml:space="preserve">Install Furnished Sewer Manhole, Storm Manholes, </t>
  </si>
  <si>
    <t>EA</t>
  </si>
  <si>
    <t>Install Furnished  Water Valve Riser</t>
  </si>
  <si>
    <t>Manhole (Adjustment)</t>
  </si>
  <si>
    <t>Water Valve (Adjustment)</t>
  </si>
  <si>
    <t>Traffic Signal Loop Install</t>
  </si>
  <si>
    <t>Striping (Center Lines, Edge Lines, Lane Lines)</t>
  </si>
  <si>
    <t>LF</t>
  </si>
  <si>
    <t>Painted Arrows</t>
  </si>
  <si>
    <t>Bike Symbols</t>
  </si>
  <si>
    <t>Painted Messages</t>
  </si>
  <si>
    <t>Painted Crosswalks</t>
  </si>
  <si>
    <t>Painted Stop Bars</t>
  </si>
  <si>
    <t>Painted RR Symbols</t>
  </si>
  <si>
    <t>Painted Hatching</t>
  </si>
  <si>
    <t>Rumble Stripe</t>
  </si>
  <si>
    <t>SET</t>
  </si>
  <si>
    <t>RPMs</t>
  </si>
  <si>
    <t>MILE</t>
  </si>
  <si>
    <t>Clipping Grassed Shoulders</t>
  </si>
  <si>
    <t>Project Quantity Sheet for Package 6 Road List</t>
  </si>
  <si>
    <t>Ashford Chase Ct</t>
  </si>
  <si>
    <t>Ashford Trace Lane</t>
  </si>
  <si>
    <t>Autumn Trace Ct</t>
  </si>
  <si>
    <t>Country Oaks Dr</t>
  </si>
  <si>
    <t>Adams Way</t>
  </si>
  <si>
    <t>Kimmeridge Dr</t>
  </si>
  <si>
    <t>Old Oak Ct</t>
  </si>
  <si>
    <t>Candlewick Ct</t>
  </si>
  <si>
    <t>Van Dyke Cove</t>
  </si>
  <si>
    <t>Montrose Dr</t>
  </si>
  <si>
    <t>Amalie Dr</t>
  </si>
  <si>
    <t>Underwood Dr</t>
  </si>
  <si>
    <t>Ousley Place</t>
  </si>
  <si>
    <t>Dexter Ave</t>
  </si>
  <si>
    <t>Wellworth Ave</t>
  </si>
  <si>
    <t>Winifred Way</t>
  </si>
  <si>
    <t>Saint Claire St</t>
  </si>
  <si>
    <t>Florence Ave</t>
  </si>
  <si>
    <t>Atherton St</t>
  </si>
  <si>
    <t>Pierce Dr N</t>
  </si>
  <si>
    <t>Pierce Dr W</t>
  </si>
  <si>
    <t>Pierce Dr S</t>
  </si>
  <si>
    <t>Janice Pl</t>
  </si>
  <si>
    <t>Providence Blvd</t>
  </si>
  <si>
    <t>Waverly Lane</t>
  </si>
  <si>
    <t>Waverly Park Dr</t>
  </si>
  <si>
    <t>Waverly Point</t>
  </si>
  <si>
    <t>Waverly Ct</t>
  </si>
  <si>
    <t>Carillon Ln</t>
  </si>
  <si>
    <t>Mary Dr</t>
  </si>
  <si>
    <t>West Mary Dr</t>
  </si>
  <si>
    <t>Hardy Place</t>
  </si>
  <si>
    <t>Guthrie Dr</t>
  </si>
  <si>
    <t>Austin Ave</t>
  </si>
  <si>
    <t xml:space="preserve">Peake Road </t>
  </si>
  <si>
    <t xml:space="preserve">Ashford Trace Ln </t>
  </si>
  <si>
    <t xml:space="preserve">Ashford Chase </t>
  </si>
  <si>
    <t xml:space="preserve">Ashford Court </t>
  </si>
  <si>
    <t xml:space="preserve">Autumn Trace Ct North </t>
  </si>
  <si>
    <t>Autumn Trace Ct South</t>
  </si>
  <si>
    <t>Lamar Road</t>
  </si>
  <si>
    <t xml:space="preserve">Old Oak Ct </t>
  </si>
  <si>
    <t xml:space="preserve">Candlewick Ct </t>
  </si>
  <si>
    <t xml:space="preserve">Van Dykke Cove </t>
  </si>
  <si>
    <t xml:space="preserve">Dorchester Ct </t>
  </si>
  <si>
    <t xml:space="preserve">Montrose Dr </t>
  </si>
  <si>
    <t xml:space="preserve">Country Oaks Dr </t>
  </si>
  <si>
    <t xml:space="preserve">Kimmeridge Dr </t>
  </si>
  <si>
    <t xml:space="preserve">Lamar Road </t>
  </si>
  <si>
    <t xml:space="preserve">End of divided median </t>
  </si>
  <si>
    <t xml:space="preserve">Amalie Dr </t>
  </si>
  <si>
    <t xml:space="preserve">Montrose Dr south </t>
  </si>
  <si>
    <t>Charlotte Court</t>
  </si>
  <si>
    <t xml:space="preserve">cul-de-sac east </t>
  </si>
  <si>
    <t xml:space="preserve">Camden Road </t>
  </si>
  <si>
    <t xml:space="preserve">Forest Hill Road </t>
  </si>
  <si>
    <t xml:space="preserve">Newport Place </t>
  </si>
  <si>
    <t xml:space="preserve">Columbus Rd </t>
  </si>
  <si>
    <t xml:space="preserve">Burton Ave </t>
  </si>
  <si>
    <t xml:space="preserve">Dexter Ave </t>
  </si>
  <si>
    <t xml:space="preserve">Wellworth Ave </t>
  </si>
  <si>
    <t xml:space="preserve">Winifred Way </t>
  </si>
  <si>
    <t xml:space="preserve">Atherton St </t>
  </si>
  <si>
    <t xml:space="preserve">Florence Ave </t>
  </si>
  <si>
    <t xml:space="preserve">Gwinette Dr </t>
  </si>
  <si>
    <t xml:space="preserve">unnamed side street </t>
  </si>
  <si>
    <t xml:space="preserve">Pierce Dr W </t>
  </si>
  <si>
    <t xml:space="preserve">Pierce Dr S </t>
  </si>
  <si>
    <t xml:space="preserve">Bass Road </t>
  </si>
  <si>
    <t xml:space="preserve">Waverly Lane </t>
  </si>
  <si>
    <t xml:space="preserve">Carillon Lane </t>
  </si>
  <si>
    <t xml:space="preserve">Providence Blvd </t>
  </si>
  <si>
    <t xml:space="preserve">Waverly Park Dr </t>
  </si>
  <si>
    <t xml:space="preserve">Waverly Ct </t>
  </si>
  <si>
    <t xml:space="preserve">Waverly Ln </t>
  </si>
  <si>
    <t>Waverly Ln</t>
  </si>
  <si>
    <t xml:space="preserve">Mary Dr </t>
  </si>
  <si>
    <t xml:space="preserve">West Mary Dr </t>
  </si>
  <si>
    <t xml:space="preserve">Hardy Pl </t>
  </si>
  <si>
    <t>Shaw Dr</t>
  </si>
  <si>
    <t xml:space="preserve">Guthrie Dr </t>
  </si>
  <si>
    <t xml:space="preserve">Austin Pl </t>
  </si>
  <si>
    <t xml:space="preserve">Glynn Ave </t>
  </si>
  <si>
    <t xml:space="preserve">Atkins Dr </t>
  </si>
  <si>
    <t xml:space="preserve"> Ashford Trace Lane</t>
  </si>
  <si>
    <t xml:space="preserve"> cul-de-sac</t>
  </si>
  <si>
    <t xml:space="preserve"> Ashford Court</t>
  </si>
  <si>
    <t xml:space="preserve"> Autumn Trace Ct</t>
  </si>
  <si>
    <t xml:space="preserve"> Old Oak Court</t>
  </si>
  <si>
    <t xml:space="preserve"> Candlewick Ct</t>
  </si>
  <si>
    <t xml:space="preserve"> cul-de-sac </t>
  </si>
  <si>
    <t xml:space="preserve"> Van Dyke Cove</t>
  </si>
  <si>
    <t>Dorchester Ct</t>
  </si>
  <si>
    <t xml:space="preserve"> Montrose Dr</t>
  </si>
  <si>
    <t xml:space="preserve"> end of divided median</t>
  </si>
  <si>
    <t xml:space="preserve"> Amalie Dr</t>
  </si>
  <si>
    <t xml:space="preserve"> Kimmeridge Dr</t>
  </si>
  <si>
    <t xml:space="preserve"> Camden Road</t>
  </si>
  <si>
    <t xml:space="preserve"> Newport Place</t>
  </si>
  <si>
    <t>cul-de-sac</t>
  </si>
  <si>
    <t xml:space="preserve"> Winifred Way</t>
  </si>
  <si>
    <t xml:space="preserve"> Dexter Ave</t>
  </si>
  <si>
    <t xml:space="preserve"> Welllworth Ave</t>
  </si>
  <si>
    <t xml:space="preserve"> Florence Ave</t>
  </si>
  <si>
    <t xml:space="preserve"> Saint Claire St</t>
  </si>
  <si>
    <t>Mercer University Dr</t>
  </si>
  <si>
    <t>unnamed side street</t>
  </si>
  <si>
    <t xml:space="preserve"> Gwinette Dr</t>
  </si>
  <si>
    <t xml:space="preserve"> Pierce Dr S</t>
  </si>
  <si>
    <t xml:space="preserve"> Waverly Lane</t>
  </si>
  <si>
    <t xml:space="preserve"> Carillon Lane</t>
  </si>
  <si>
    <t xml:space="preserve"> Waverly Pt</t>
  </si>
  <si>
    <t xml:space="preserve"> Waverly Park Dr</t>
  </si>
  <si>
    <t>Waverly Pt</t>
  </si>
  <si>
    <t xml:space="preserve"> Carillon Ct</t>
  </si>
  <si>
    <t xml:space="preserve"> West Mary Dr</t>
  </si>
  <si>
    <t xml:space="preserve"> Hardy Place</t>
  </si>
  <si>
    <t xml:space="preserve"> Mary Dr</t>
  </si>
  <si>
    <t xml:space="preserve"> Atkins Dr</t>
  </si>
  <si>
    <t xml:space="preserve"> Austin Ave</t>
  </si>
  <si>
    <t xml:space="preserve"> Austin Pl</t>
  </si>
  <si>
    <t xml:space="preserve"> Glynn Ave</t>
  </si>
  <si>
    <t>Atkins Dr</t>
  </si>
  <si>
    <t xml:space="preserve"> Hillcrest Ave</t>
  </si>
  <si>
    <t>Azalea Dr</t>
  </si>
  <si>
    <t>Ayers Rd</t>
  </si>
  <si>
    <t>Barrington Pl</t>
  </si>
  <si>
    <t>Greenfield Rd</t>
  </si>
  <si>
    <t>Shadow Lawn Dr</t>
  </si>
  <si>
    <t>Brooklawn St</t>
  </si>
  <si>
    <t>Brooklawn Pl</t>
  </si>
  <si>
    <t>Lakewood Ave</t>
  </si>
  <si>
    <t>Park St</t>
  </si>
  <si>
    <t>Barrington PL</t>
  </si>
  <si>
    <t>Club Trce</t>
  </si>
  <si>
    <t>Napier Ave</t>
  </si>
  <si>
    <t>Broowlawn St</t>
  </si>
  <si>
    <t>Ayers Blvd</t>
  </si>
  <si>
    <t>Alexander Ave</t>
  </si>
  <si>
    <t>Parkwood Ave</t>
  </si>
  <si>
    <t>Berkley Dr</t>
  </si>
  <si>
    <t>Forsyth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</si>
</sst>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Aptos Narrow"/>
      <family val="2"/>
      <scheme val="minor"/>
    </font>
    <font>
      <sz val="24"/>
      <color theme="1"/>
      <name val="Calibri"/>
      <family val="2"/>
    </font>
    <font>
      <u/>
      <sz val="14"/>
      <color theme="1"/>
      <name val="Aptos Narrow"/>
      <family val="2"/>
      <scheme val="minor"/>
    </font>
    <font>
      <u/>
      <sz val="12"/>
      <color theme="1"/>
      <name val="Aptos Narrow"/>
      <family val="2"/>
      <scheme val="minor"/>
    </font>
    <font>
      <sz val="11"/>
      <color theme="1"/>
      <name val="Calibri"/>
      <family val="2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2" fontId="0" fillId="0" borderId="0" xfId="0" applyNumberFormat="1"/>
    <xf numFmtId="164" fontId="0" fillId="0" borderId="0" xfId="0" applyNumberFormat="1"/>
    <xf numFmtId="0" fontId="4" fillId="0" borderId="1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1"/>
    <xf numFmtId="2" fontId="5" fillId="0" borderId="0" xfId="1" applyNumberFormat="1"/>
    <xf numFmtId="0" fontId="0" fillId="2" borderId="0" xfId="0" applyFill="1"/>
    <xf numFmtId="0" fontId="5" fillId="2" borderId="0" xfId="1" applyFill="1"/>
    <xf numFmtId="2" fontId="0" fillId="2" borderId="0" xfId="0" applyNumberFormat="1" applyFill="1"/>
    <xf numFmtId="164" fontId="0" fillId="2" borderId="0" xfId="0" applyNumberFormat="1" applyFill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1" applyAlignment="1">
      <alignment wrapText="1"/>
    </xf>
    <xf numFmtId="0" fontId="5" fillId="0" borderId="0" xfId="1" applyAlignment="1">
      <alignment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1" applyFont="1"/>
    <xf numFmtId="2" fontId="6" fillId="0" borderId="0" xfId="0" applyNumberFormat="1" applyFont="1"/>
  </cellXfs>
  <cellStyles count="2">
    <cellStyle name="Normal" xfId="0" builtinId="0"/>
    <cellStyle name="Normal 2" xfId="1" xr:uid="{B054C1CB-C290-4894-BFEA-26D5DD0D4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517EC-A8C6-4EDB-B9E5-2AF1FB136ADC}">
  <dimension ref="A1:WX226"/>
  <sheetViews>
    <sheetView tabSelected="1" topLeftCell="A76" workbookViewId="0">
      <selection activeCell="A102" sqref="A102:E124"/>
    </sheetView>
  </sheetViews>
  <sheetFormatPr defaultRowHeight="15.75" x14ac:dyDescent="0.25"/>
  <cols>
    <col min="1" max="5" width="30.7109375" customWidth="1"/>
    <col min="6" max="7" width="15.7109375" customWidth="1"/>
    <col min="8" max="8" width="15.7109375" style="8" customWidth="1"/>
    <col min="9" max="70" width="15.7109375" customWidth="1"/>
    <col min="71" max="71" width="15.7109375" style="8" customWidth="1"/>
    <col min="72" max="82" width="15.7109375" customWidth="1"/>
    <col min="83" max="83" width="15.7109375" style="8" customWidth="1"/>
    <col min="84" max="88" width="15.7109375" customWidth="1"/>
    <col min="89" max="89" width="15.7109375" style="8" customWidth="1"/>
    <col min="90" max="94" width="15.7109375" customWidth="1"/>
    <col min="95" max="95" width="15.7109375" style="8" customWidth="1"/>
    <col min="96" max="100" width="15.7109375" customWidth="1"/>
    <col min="101" max="101" width="15.7109375" style="8" customWidth="1"/>
    <col min="102" max="106" width="15.7109375" customWidth="1"/>
    <col min="107" max="107" width="15.7109375" style="8" customWidth="1"/>
    <col min="108" max="112" width="15.7109375" customWidth="1"/>
    <col min="113" max="113" width="15.7109375" style="8" customWidth="1"/>
    <col min="114" max="132" width="15.7109375" customWidth="1"/>
    <col min="133" max="133" width="15.7109375" style="8" customWidth="1"/>
    <col min="134" max="138" width="15.7109375" customWidth="1"/>
  </cols>
  <sheetData>
    <row r="1" spans="1:138" ht="31.5" x14ac:dyDescent="0.5">
      <c r="A1" s="1" t="s">
        <v>87</v>
      </c>
      <c r="B1" s="1"/>
      <c r="C1" s="1"/>
    </row>
    <row r="3" spans="1:138" ht="44.25" customHeight="1" x14ac:dyDescent="0.3">
      <c r="A3" s="14" t="s">
        <v>0</v>
      </c>
      <c r="B3" s="14" t="s">
        <v>51</v>
      </c>
      <c r="C3" s="14" t="s">
        <v>52</v>
      </c>
      <c r="D3" s="15"/>
      <c r="E3" s="16" t="s">
        <v>1</v>
      </c>
      <c r="F3" s="16" t="s">
        <v>2</v>
      </c>
      <c r="G3" s="17" t="s">
        <v>3</v>
      </c>
      <c r="H3" s="18" t="s">
        <v>4</v>
      </c>
      <c r="I3" s="7" t="s">
        <v>5</v>
      </c>
      <c r="J3" s="7" t="s">
        <v>6</v>
      </c>
      <c r="K3" s="7" t="s">
        <v>7</v>
      </c>
      <c r="L3" s="7" t="s">
        <v>8</v>
      </c>
      <c r="M3" s="7" t="s">
        <v>9</v>
      </c>
      <c r="N3" s="7" t="s">
        <v>10</v>
      </c>
      <c r="O3" s="7" t="s">
        <v>11</v>
      </c>
      <c r="P3" s="7" t="s">
        <v>12</v>
      </c>
      <c r="Q3" s="7" t="s">
        <v>13</v>
      </c>
      <c r="R3" s="7" t="s">
        <v>8</v>
      </c>
      <c r="S3" s="7" t="s">
        <v>9</v>
      </c>
      <c r="T3" s="7" t="s">
        <v>10</v>
      </c>
      <c r="U3" s="7" t="s">
        <v>11</v>
      </c>
      <c r="V3" s="7" t="s">
        <v>14</v>
      </c>
      <c r="W3" s="7" t="s">
        <v>15</v>
      </c>
      <c r="X3" s="7" t="s">
        <v>8</v>
      </c>
      <c r="Y3" s="7" t="s">
        <v>9</v>
      </c>
      <c r="Z3" s="7" t="s">
        <v>10</v>
      </c>
      <c r="AA3" s="7" t="s">
        <v>11</v>
      </c>
      <c r="AB3" s="7" t="s">
        <v>16</v>
      </c>
      <c r="AC3" s="7" t="s">
        <v>17</v>
      </c>
      <c r="AD3" s="7" t="s">
        <v>8</v>
      </c>
      <c r="AE3" s="7" t="s">
        <v>9</v>
      </c>
      <c r="AF3" s="7" t="s">
        <v>10</v>
      </c>
      <c r="AG3" s="7" t="s">
        <v>11</v>
      </c>
      <c r="AH3" s="7"/>
      <c r="AI3" s="7" t="s">
        <v>18</v>
      </c>
      <c r="AJ3" s="7" t="s">
        <v>19</v>
      </c>
      <c r="AK3" s="7" t="s">
        <v>8</v>
      </c>
      <c r="AL3" s="7" t="s">
        <v>9</v>
      </c>
      <c r="AM3" s="7" t="s">
        <v>10</v>
      </c>
      <c r="AN3" s="7" t="s">
        <v>11</v>
      </c>
      <c r="AO3" s="7" t="s">
        <v>20</v>
      </c>
      <c r="AP3" s="7" t="s">
        <v>21</v>
      </c>
      <c r="AQ3" s="7" t="s">
        <v>8</v>
      </c>
      <c r="AR3" s="7" t="s">
        <v>9</v>
      </c>
      <c r="AS3" s="7" t="s">
        <v>10</v>
      </c>
      <c r="AT3" s="7" t="s">
        <v>11</v>
      </c>
      <c r="AU3" s="7" t="s">
        <v>22</v>
      </c>
      <c r="AV3" s="7" t="s">
        <v>23</v>
      </c>
      <c r="AW3" s="7" t="s">
        <v>8</v>
      </c>
      <c r="AX3" s="7" t="s">
        <v>9</v>
      </c>
      <c r="AY3" s="7" t="s">
        <v>10</v>
      </c>
      <c r="AZ3" s="7" t="s">
        <v>11</v>
      </c>
      <c r="BA3" s="7" t="s">
        <v>24</v>
      </c>
      <c r="BB3" s="7" t="s">
        <v>25</v>
      </c>
      <c r="BC3" s="7" t="s">
        <v>8</v>
      </c>
      <c r="BD3" s="7" t="s">
        <v>9</v>
      </c>
      <c r="BE3" s="7" t="s">
        <v>10</v>
      </c>
      <c r="BF3" s="7" t="s">
        <v>11</v>
      </c>
      <c r="BG3" s="7" t="s">
        <v>26</v>
      </c>
      <c r="BH3" s="7" t="s">
        <v>27</v>
      </c>
      <c r="BI3" s="7" t="s">
        <v>8</v>
      </c>
      <c r="BJ3" s="7" t="s">
        <v>9</v>
      </c>
      <c r="BK3" s="7" t="s">
        <v>10</v>
      </c>
      <c r="BL3" s="7" t="s">
        <v>11</v>
      </c>
      <c r="BM3" s="7" t="s">
        <v>28</v>
      </c>
      <c r="BN3" s="7" t="s">
        <v>29</v>
      </c>
      <c r="BO3" s="7" t="s">
        <v>8</v>
      </c>
      <c r="BP3" s="7" t="s">
        <v>9</v>
      </c>
      <c r="BQ3" s="7" t="s">
        <v>10</v>
      </c>
      <c r="BR3" s="7" t="s">
        <v>11</v>
      </c>
      <c r="BS3" s="19" t="s">
        <v>53</v>
      </c>
      <c r="BT3" s="7" t="s">
        <v>30</v>
      </c>
      <c r="BU3" s="7" t="s">
        <v>8</v>
      </c>
      <c r="BV3" s="7" t="s">
        <v>9</v>
      </c>
      <c r="BW3" s="7" t="s">
        <v>10</v>
      </c>
      <c r="BX3" s="7" t="s">
        <v>11</v>
      </c>
      <c r="BY3" s="7" t="s">
        <v>31</v>
      </c>
      <c r="BZ3" s="7" t="s">
        <v>32</v>
      </c>
      <c r="CA3" s="7" t="s">
        <v>8</v>
      </c>
      <c r="CB3" s="7" t="s">
        <v>9</v>
      </c>
      <c r="CC3" s="7" t="s">
        <v>10</v>
      </c>
      <c r="CD3" s="7" t="s">
        <v>11</v>
      </c>
      <c r="CE3" s="19" t="s">
        <v>33</v>
      </c>
      <c r="CF3" s="7" t="s">
        <v>34</v>
      </c>
      <c r="CG3" s="7" t="s">
        <v>8</v>
      </c>
      <c r="CH3" s="7" t="s">
        <v>9</v>
      </c>
      <c r="CI3" s="7" t="s">
        <v>10</v>
      </c>
      <c r="CJ3" s="7" t="s">
        <v>11</v>
      </c>
      <c r="CK3" s="18" t="s">
        <v>35</v>
      </c>
      <c r="CL3" s="7" t="s">
        <v>36</v>
      </c>
      <c r="CM3" s="7" t="s">
        <v>8</v>
      </c>
      <c r="CN3" s="7" t="s">
        <v>9</v>
      </c>
      <c r="CO3" s="7" t="s">
        <v>10</v>
      </c>
      <c r="CP3" s="7" t="s">
        <v>11</v>
      </c>
      <c r="CQ3" s="19" t="s">
        <v>37</v>
      </c>
      <c r="CR3" s="7" t="s">
        <v>38</v>
      </c>
      <c r="CS3" s="7" t="s">
        <v>8</v>
      </c>
      <c r="CT3" s="7" t="s">
        <v>9</v>
      </c>
      <c r="CU3" s="7" t="s">
        <v>10</v>
      </c>
      <c r="CV3" s="7" t="s">
        <v>11</v>
      </c>
      <c r="CW3" s="19" t="s">
        <v>39</v>
      </c>
      <c r="CX3" s="7" t="s">
        <v>40</v>
      </c>
      <c r="CY3" s="7" t="s">
        <v>8</v>
      </c>
      <c r="CZ3" s="7" t="s">
        <v>9</v>
      </c>
      <c r="DA3" s="7" t="s">
        <v>10</v>
      </c>
      <c r="DB3" s="7" t="s">
        <v>11</v>
      </c>
      <c r="DC3" s="19" t="s">
        <v>41</v>
      </c>
      <c r="DD3" s="7" t="s">
        <v>42</v>
      </c>
      <c r="DE3" s="7" t="s">
        <v>8</v>
      </c>
      <c r="DF3" s="7" t="s">
        <v>9</v>
      </c>
      <c r="DG3" s="7" t="s">
        <v>10</v>
      </c>
      <c r="DH3" s="7" t="s">
        <v>11</v>
      </c>
      <c r="DI3" s="19" t="s">
        <v>43</v>
      </c>
      <c r="DJ3" s="7" t="s">
        <v>44</v>
      </c>
      <c r="DK3" s="7" t="s">
        <v>8</v>
      </c>
      <c r="DL3" s="7" t="s">
        <v>9</v>
      </c>
      <c r="DM3" s="7" t="s">
        <v>10</v>
      </c>
      <c r="DN3" s="7" t="s">
        <v>11</v>
      </c>
      <c r="DO3" s="7" t="s">
        <v>45</v>
      </c>
      <c r="DP3" s="7" t="s">
        <v>46</v>
      </c>
      <c r="DQ3" s="7" t="s">
        <v>8</v>
      </c>
      <c r="DR3" s="7" t="s">
        <v>9</v>
      </c>
      <c r="DS3" s="7" t="s">
        <v>10</v>
      </c>
      <c r="DT3" s="7" t="s">
        <v>11</v>
      </c>
      <c r="DU3" s="7" t="s">
        <v>47</v>
      </c>
      <c r="DV3" s="7" t="s">
        <v>48</v>
      </c>
      <c r="DW3" s="7" t="s">
        <v>8</v>
      </c>
      <c r="DX3" s="7" t="s">
        <v>9</v>
      </c>
      <c r="DY3" s="7" t="s">
        <v>10</v>
      </c>
      <c r="DZ3" s="7" t="s">
        <v>11</v>
      </c>
      <c r="EA3" s="7"/>
      <c r="EB3" s="7"/>
      <c r="EC3" s="19" t="s">
        <v>49</v>
      </c>
      <c r="ED3" s="7" t="s">
        <v>50</v>
      </c>
      <c r="EE3" s="7" t="s">
        <v>8</v>
      </c>
      <c r="EF3" s="7" t="s">
        <v>9</v>
      </c>
      <c r="EG3" s="7" t="s">
        <v>10</v>
      </c>
      <c r="EH3" s="7" t="s">
        <v>11</v>
      </c>
    </row>
    <row r="4" spans="1:138" x14ac:dyDescent="0.25">
      <c r="A4" s="8" t="s">
        <v>88</v>
      </c>
      <c r="B4" s="8" t="s">
        <v>122</v>
      </c>
      <c r="C4" s="8" t="s">
        <v>172</v>
      </c>
      <c r="E4" s="2"/>
      <c r="F4" s="8">
        <v>920</v>
      </c>
      <c r="G4" s="4">
        <f>F4/5280</f>
        <v>0.17424242424242425</v>
      </c>
      <c r="H4" s="8">
        <v>28</v>
      </c>
      <c r="I4" s="4">
        <f>(F4*H4)/9</f>
        <v>2862.2222222222222</v>
      </c>
      <c r="J4" s="4">
        <f>I4*0.1</f>
        <v>286.22222222222223</v>
      </c>
      <c r="K4">
        <v>0</v>
      </c>
      <c r="L4">
        <v>0</v>
      </c>
      <c r="M4">
        <v>0</v>
      </c>
      <c r="N4">
        <v>0</v>
      </c>
      <c r="O4">
        <v>0</v>
      </c>
      <c r="V4" s="5">
        <f>(165*I4)/2000</f>
        <v>236.13333333333335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I4" s="4">
        <f>I4*0.06</f>
        <v>171.73333333333332</v>
      </c>
      <c r="AJ4">
        <v>0</v>
      </c>
      <c r="AK4">
        <v>0</v>
      </c>
      <c r="AL4">
        <v>0</v>
      </c>
      <c r="AM4">
        <v>0</v>
      </c>
      <c r="AN4">
        <v>0</v>
      </c>
      <c r="AO4" s="5">
        <v>236.13333333333335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 s="8">
        <v>0</v>
      </c>
      <c r="BT4">
        <v>0</v>
      </c>
      <c r="BU4">
        <v>0</v>
      </c>
      <c r="BV4">
        <v>0</v>
      </c>
      <c r="BW4">
        <v>0</v>
      </c>
      <c r="BX4">
        <v>0</v>
      </c>
      <c r="BZ4">
        <v>0</v>
      </c>
      <c r="CA4">
        <v>0</v>
      </c>
      <c r="CB4">
        <v>0</v>
      </c>
      <c r="CC4">
        <v>0</v>
      </c>
      <c r="CD4">
        <v>0</v>
      </c>
      <c r="CE4" s="8">
        <v>0</v>
      </c>
      <c r="CF4">
        <v>0</v>
      </c>
      <c r="CG4">
        <v>0</v>
      </c>
      <c r="CH4">
        <v>0</v>
      </c>
      <c r="CI4">
        <v>0</v>
      </c>
      <c r="CJ4">
        <v>0</v>
      </c>
      <c r="CK4" s="8">
        <v>0</v>
      </c>
      <c r="CM4">
        <v>0</v>
      </c>
      <c r="CN4">
        <v>0</v>
      </c>
      <c r="CO4">
        <v>0</v>
      </c>
      <c r="CP4">
        <v>0</v>
      </c>
      <c r="CQ4" s="8">
        <v>0</v>
      </c>
      <c r="CR4">
        <v>0</v>
      </c>
      <c r="CS4">
        <v>0</v>
      </c>
      <c r="CT4">
        <v>0</v>
      </c>
      <c r="CU4">
        <v>0</v>
      </c>
      <c r="CV4">
        <v>0</v>
      </c>
      <c r="CW4" s="8">
        <v>28</v>
      </c>
      <c r="CX4">
        <v>0</v>
      </c>
      <c r="CY4">
        <v>0</v>
      </c>
      <c r="CZ4">
        <v>0</v>
      </c>
      <c r="DA4">
        <v>0</v>
      </c>
      <c r="DB4">
        <v>0</v>
      </c>
      <c r="DC4" s="8">
        <v>0</v>
      </c>
      <c r="DD4">
        <v>0</v>
      </c>
      <c r="DE4">
        <v>0</v>
      </c>
      <c r="DF4">
        <v>0</v>
      </c>
      <c r="DG4">
        <v>0</v>
      </c>
      <c r="DH4">
        <v>0</v>
      </c>
      <c r="DI4" s="8">
        <v>0</v>
      </c>
      <c r="DJ4">
        <v>0</v>
      </c>
      <c r="DK4">
        <v>0</v>
      </c>
      <c r="DL4">
        <v>0</v>
      </c>
      <c r="DM4">
        <v>0</v>
      </c>
      <c r="DN4">
        <v>0</v>
      </c>
      <c r="DU4" s="4">
        <v>0</v>
      </c>
      <c r="DV4" s="4">
        <v>0</v>
      </c>
      <c r="DW4">
        <v>0</v>
      </c>
      <c r="DX4">
        <v>0</v>
      </c>
      <c r="DY4">
        <v>0</v>
      </c>
      <c r="DZ4">
        <v>0</v>
      </c>
      <c r="EC4" s="8">
        <v>0</v>
      </c>
      <c r="ED4">
        <v>0</v>
      </c>
      <c r="EE4">
        <v>0</v>
      </c>
      <c r="EF4">
        <v>0</v>
      </c>
      <c r="EG4">
        <v>0</v>
      </c>
      <c r="EH4">
        <v>0</v>
      </c>
    </row>
    <row r="5" spans="1:138" x14ac:dyDescent="0.25">
      <c r="A5" s="8" t="s">
        <v>88</v>
      </c>
      <c r="B5" s="8" t="s">
        <v>123</v>
      </c>
      <c r="C5" s="8" t="s">
        <v>173</v>
      </c>
      <c r="E5" s="2"/>
      <c r="F5" s="8">
        <v>392</v>
      </c>
      <c r="G5" s="4">
        <f t="shared" ref="G5:G68" si="0">F5/5280</f>
        <v>7.4242424242424249E-2</v>
      </c>
      <c r="H5" s="8">
        <v>28</v>
      </c>
      <c r="I5" s="4">
        <f>((F5*H5)/9)+400</f>
        <v>1619.5555555555557</v>
      </c>
      <c r="J5" s="4">
        <f>I5*0.1</f>
        <v>161.95555555555558</v>
      </c>
      <c r="K5">
        <v>0</v>
      </c>
      <c r="L5">
        <v>0</v>
      </c>
      <c r="M5">
        <v>0</v>
      </c>
      <c r="N5">
        <v>0</v>
      </c>
      <c r="O5">
        <v>0</v>
      </c>
      <c r="V5" s="5">
        <f>(165*I5)/2000</f>
        <v>133.61333333333334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I5" s="4">
        <f>I5*0.06</f>
        <v>97.173333333333332</v>
      </c>
      <c r="AJ5">
        <v>0</v>
      </c>
      <c r="AK5">
        <v>0</v>
      </c>
      <c r="AL5">
        <v>0</v>
      </c>
      <c r="AM5">
        <v>0</v>
      </c>
      <c r="AN5">
        <v>0</v>
      </c>
      <c r="AO5" s="5">
        <v>133.61333333333334</v>
      </c>
      <c r="AP5">
        <v>0</v>
      </c>
      <c r="AQ5">
        <v>0</v>
      </c>
      <c r="AR5">
        <v>0</v>
      </c>
      <c r="AS5">
        <v>0</v>
      </c>
      <c r="AT5">
        <v>0</v>
      </c>
      <c r="AU5">
        <v>2</v>
      </c>
      <c r="AV5">
        <v>0</v>
      </c>
      <c r="AW5">
        <v>0</v>
      </c>
      <c r="AX5">
        <v>0</v>
      </c>
      <c r="AY5">
        <v>0</v>
      </c>
      <c r="AZ5">
        <v>0</v>
      </c>
      <c r="BA5">
        <v>2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 s="8">
        <v>0</v>
      </c>
      <c r="BT5">
        <v>0</v>
      </c>
      <c r="BU5">
        <v>0</v>
      </c>
      <c r="BV5">
        <v>0</v>
      </c>
      <c r="BW5">
        <v>0</v>
      </c>
      <c r="BX5">
        <v>0</v>
      </c>
      <c r="BZ5">
        <v>0</v>
      </c>
      <c r="CA5">
        <v>0</v>
      </c>
      <c r="CB5">
        <v>0</v>
      </c>
      <c r="CC5">
        <v>0</v>
      </c>
      <c r="CD5">
        <v>0</v>
      </c>
      <c r="CE5" s="8">
        <v>0</v>
      </c>
      <c r="CF5">
        <v>0</v>
      </c>
      <c r="CG5">
        <v>0</v>
      </c>
      <c r="CH5">
        <v>0</v>
      </c>
      <c r="CI5">
        <v>0</v>
      </c>
      <c r="CJ5">
        <v>0</v>
      </c>
      <c r="CK5" s="8">
        <v>0</v>
      </c>
      <c r="CM5">
        <v>0</v>
      </c>
      <c r="CN5">
        <v>0</v>
      </c>
      <c r="CO5">
        <v>0</v>
      </c>
      <c r="CP5">
        <v>0</v>
      </c>
      <c r="CQ5" s="8">
        <v>0</v>
      </c>
      <c r="CR5">
        <v>0</v>
      </c>
      <c r="CS5">
        <v>0</v>
      </c>
      <c r="CT5">
        <v>0</v>
      </c>
      <c r="CU5">
        <v>0</v>
      </c>
      <c r="CV5">
        <v>0</v>
      </c>
      <c r="CW5" s="8">
        <v>0</v>
      </c>
      <c r="CX5">
        <v>0</v>
      </c>
      <c r="CY5">
        <v>0</v>
      </c>
      <c r="CZ5">
        <v>0</v>
      </c>
      <c r="DA5">
        <v>0</v>
      </c>
      <c r="DB5">
        <v>0</v>
      </c>
      <c r="DC5" s="8">
        <v>0</v>
      </c>
      <c r="DD5">
        <v>0</v>
      </c>
      <c r="DE5">
        <v>0</v>
      </c>
      <c r="DF5">
        <v>0</v>
      </c>
      <c r="DG5">
        <v>0</v>
      </c>
      <c r="DH5">
        <v>0</v>
      </c>
      <c r="DI5" s="8">
        <v>0</v>
      </c>
      <c r="DJ5">
        <v>0</v>
      </c>
      <c r="DK5">
        <v>0</v>
      </c>
      <c r="DL5">
        <v>0</v>
      </c>
      <c r="DM5">
        <v>0</v>
      </c>
      <c r="DN5">
        <v>0</v>
      </c>
      <c r="DT5" s="4"/>
      <c r="DU5" s="4">
        <v>0</v>
      </c>
      <c r="DV5" s="4">
        <v>0</v>
      </c>
      <c r="DW5">
        <v>0</v>
      </c>
      <c r="DX5">
        <v>0</v>
      </c>
      <c r="DY5">
        <v>0</v>
      </c>
      <c r="DZ5">
        <v>0</v>
      </c>
      <c r="EC5" s="8">
        <v>0</v>
      </c>
      <c r="ED5">
        <v>0</v>
      </c>
      <c r="EE5">
        <v>0</v>
      </c>
      <c r="EF5">
        <v>0</v>
      </c>
      <c r="EG5">
        <v>0</v>
      </c>
      <c r="EH5">
        <v>0</v>
      </c>
    </row>
    <row r="6" spans="1:138" x14ac:dyDescent="0.25">
      <c r="A6" s="8" t="s">
        <v>89</v>
      </c>
      <c r="B6" s="8" t="s">
        <v>124</v>
      </c>
      <c r="C6" s="8" t="s">
        <v>174</v>
      </c>
      <c r="E6" s="2"/>
      <c r="F6" s="8">
        <v>583</v>
      </c>
      <c r="G6" s="4">
        <f t="shared" si="0"/>
        <v>0.11041666666666666</v>
      </c>
      <c r="H6" s="8">
        <v>28</v>
      </c>
      <c r="I6" s="4">
        <f>(F6*H6)/9</f>
        <v>1813.7777777777778</v>
      </c>
      <c r="J6" s="4">
        <f t="shared" ref="J6:J64" si="1">I6*0.1</f>
        <v>181.37777777777779</v>
      </c>
      <c r="K6">
        <v>0</v>
      </c>
      <c r="L6">
        <v>0</v>
      </c>
      <c r="M6">
        <v>0</v>
      </c>
      <c r="N6">
        <v>0</v>
      </c>
      <c r="O6">
        <v>0</v>
      </c>
      <c r="V6" s="5">
        <f t="shared" ref="V6:V64" si="2">(165*I6)/2000</f>
        <v>149.63666666666666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I6" s="4">
        <f t="shared" ref="AI6:AI64" si="3">I6*0.06</f>
        <v>108.82666666666667</v>
      </c>
      <c r="AJ6">
        <v>0</v>
      </c>
      <c r="AK6">
        <v>0</v>
      </c>
      <c r="AL6">
        <v>0</v>
      </c>
      <c r="AM6">
        <v>0</v>
      </c>
      <c r="AN6">
        <v>0</v>
      </c>
      <c r="AO6" s="5">
        <v>149.63666666666666</v>
      </c>
      <c r="AP6">
        <v>0</v>
      </c>
      <c r="AQ6">
        <v>0</v>
      </c>
      <c r="AR6">
        <v>0</v>
      </c>
      <c r="AS6">
        <v>0</v>
      </c>
      <c r="AT6">
        <v>0</v>
      </c>
      <c r="AU6">
        <v>2</v>
      </c>
      <c r="AV6">
        <v>0</v>
      </c>
      <c r="AW6">
        <v>0</v>
      </c>
      <c r="AX6">
        <v>0</v>
      </c>
      <c r="AY6">
        <v>0</v>
      </c>
      <c r="AZ6">
        <v>0</v>
      </c>
      <c r="BA6">
        <v>2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 s="8">
        <v>0</v>
      </c>
      <c r="BT6">
        <v>0</v>
      </c>
      <c r="BU6">
        <v>0</v>
      </c>
      <c r="BV6">
        <v>0</v>
      </c>
      <c r="BW6">
        <v>0</v>
      </c>
      <c r="BX6">
        <v>0</v>
      </c>
      <c r="BZ6">
        <v>0</v>
      </c>
      <c r="CA6">
        <v>0</v>
      </c>
      <c r="CB6">
        <v>0</v>
      </c>
      <c r="CC6">
        <v>0</v>
      </c>
      <c r="CD6">
        <v>0</v>
      </c>
      <c r="CE6" s="8">
        <v>0</v>
      </c>
      <c r="CF6">
        <v>0</v>
      </c>
      <c r="CG6">
        <v>0</v>
      </c>
      <c r="CH6">
        <v>0</v>
      </c>
      <c r="CI6">
        <v>0</v>
      </c>
      <c r="CJ6">
        <v>0</v>
      </c>
      <c r="CK6" s="8">
        <v>0</v>
      </c>
      <c r="CM6">
        <v>0</v>
      </c>
      <c r="CN6">
        <v>0</v>
      </c>
      <c r="CO6">
        <v>0</v>
      </c>
      <c r="CP6">
        <v>0</v>
      </c>
      <c r="CQ6" s="8">
        <v>0</v>
      </c>
      <c r="CR6">
        <v>0</v>
      </c>
      <c r="CS6">
        <v>0</v>
      </c>
      <c r="CT6">
        <v>0</v>
      </c>
      <c r="CU6">
        <v>0</v>
      </c>
      <c r="CV6">
        <v>0</v>
      </c>
      <c r="CW6" s="8">
        <v>16</v>
      </c>
      <c r="CX6">
        <v>0</v>
      </c>
      <c r="CY6">
        <v>0</v>
      </c>
      <c r="CZ6">
        <v>0</v>
      </c>
      <c r="DA6">
        <v>0</v>
      </c>
      <c r="DB6">
        <v>0</v>
      </c>
      <c r="DC6" s="8">
        <v>0</v>
      </c>
      <c r="DD6">
        <v>0</v>
      </c>
      <c r="DE6">
        <v>0</v>
      </c>
      <c r="DF6">
        <v>0</v>
      </c>
      <c r="DG6">
        <v>0</v>
      </c>
      <c r="DH6">
        <v>0</v>
      </c>
      <c r="DI6" s="8">
        <v>0</v>
      </c>
      <c r="DJ6">
        <v>0</v>
      </c>
      <c r="DK6">
        <v>0</v>
      </c>
      <c r="DL6">
        <v>0</v>
      </c>
      <c r="DM6">
        <v>0</v>
      </c>
      <c r="DN6">
        <v>0</v>
      </c>
      <c r="DU6" s="4">
        <v>0</v>
      </c>
      <c r="DV6" s="4">
        <v>0</v>
      </c>
      <c r="DW6">
        <v>0</v>
      </c>
      <c r="DX6">
        <v>0</v>
      </c>
      <c r="DY6">
        <v>0</v>
      </c>
      <c r="DZ6">
        <v>0</v>
      </c>
      <c r="EC6" s="8">
        <v>0</v>
      </c>
      <c r="ED6">
        <v>0</v>
      </c>
      <c r="EE6">
        <v>0</v>
      </c>
      <c r="EF6">
        <v>0</v>
      </c>
      <c r="EG6">
        <v>0</v>
      </c>
      <c r="EH6">
        <v>0</v>
      </c>
    </row>
    <row r="7" spans="1:138" x14ac:dyDescent="0.25">
      <c r="A7" s="8" t="s">
        <v>89</v>
      </c>
      <c r="B7" s="8" t="s">
        <v>125</v>
      </c>
      <c r="C7" s="8" t="s">
        <v>173</v>
      </c>
      <c r="E7" s="2"/>
      <c r="F7" s="8">
        <v>388</v>
      </c>
      <c r="G7" s="4">
        <f t="shared" si="0"/>
        <v>7.3484848484848486E-2</v>
      </c>
      <c r="H7" s="8">
        <v>28</v>
      </c>
      <c r="I7" s="4">
        <f>((F7*H7)/9)+400</f>
        <v>1607.1111111111111</v>
      </c>
      <c r="J7" s="4">
        <f t="shared" si="1"/>
        <v>160.71111111111111</v>
      </c>
      <c r="K7">
        <v>0</v>
      </c>
      <c r="L7">
        <v>0</v>
      </c>
      <c r="M7">
        <v>0</v>
      </c>
      <c r="N7">
        <v>0</v>
      </c>
      <c r="O7">
        <v>0</v>
      </c>
      <c r="V7" s="5">
        <f t="shared" si="2"/>
        <v>132.58666666666664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I7" s="4">
        <f t="shared" si="3"/>
        <v>96.426666666666662</v>
      </c>
      <c r="AJ7">
        <v>0</v>
      </c>
      <c r="AK7">
        <v>0</v>
      </c>
      <c r="AL7">
        <v>0</v>
      </c>
      <c r="AM7">
        <v>0</v>
      </c>
      <c r="AN7">
        <v>0</v>
      </c>
      <c r="AO7" s="5">
        <v>132.58666666666664</v>
      </c>
      <c r="AP7">
        <v>0</v>
      </c>
      <c r="AQ7">
        <v>0</v>
      </c>
      <c r="AR7">
        <v>0</v>
      </c>
      <c r="AS7">
        <v>0</v>
      </c>
      <c r="AT7">
        <v>0</v>
      </c>
      <c r="AU7">
        <v>2</v>
      </c>
      <c r="AV7">
        <v>0</v>
      </c>
      <c r="AW7">
        <v>0</v>
      </c>
      <c r="AX7">
        <v>0</v>
      </c>
      <c r="AY7">
        <v>0</v>
      </c>
      <c r="AZ7">
        <v>0</v>
      </c>
      <c r="BA7">
        <v>2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 s="8">
        <v>0</v>
      </c>
      <c r="BT7">
        <v>0</v>
      </c>
      <c r="BU7">
        <v>0</v>
      </c>
      <c r="BV7">
        <v>0</v>
      </c>
      <c r="BW7">
        <v>0</v>
      </c>
      <c r="BX7">
        <v>0</v>
      </c>
      <c r="BZ7">
        <v>0</v>
      </c>
      <c r="CA7">
        <v>0</v>
      </c>
      <c r="CB7">
        <v>0</v>
      </c>
      <c r="CC7">
        <v>0</v>
      </c>
      <c r="CD7">
        <v>0</v>
      </c>
      <c r="CE7" s="8">
        <v>0</v>
      </c>
      <c r="CF7">
        <v>0</v>
      </c>
      <c r="CG7">
        <v>0</v>
      </c>
      <c r="CH7">
        <v>0</v>
      </c>
      <c r="CI7">
        <v>0</v>
      </c>
      <c r="CJ7">
        <v>0</v>
      </c>
      <c r="CK7" s="8">
        <v>0</v>
      </c>
      <c r="CM7">
        <v>0</v>
      </c>
      <c r="CN7">
        <v>0</v>
      </c>
      <c r="CO7">
        <v>0</v>
      </c>
      <c r="CP7">
        <v>0</v>
      </c>
      <c r="CQ7" s="8">
        <v>0</v>
      </c>
      <c r="CR7">
        <v>0</v>
      </c>
      <c r="CS7">
        <v>0</v>
      </c>
      <c r="CT7">
        <v>0</v>
      </c>
      <c r="CU7">
        <v>0</v>
      </c>
      <c r="CV7">
        <v>0</v>
      </c>
      <c r="CW7" s="8">
        <v>0</v>
      </c>
      <c r="CX7">
        <v>0</v>
      </c>
      <c r="CY7">
        <v>0</v>
      </c>
      <c r="CZ7">
        <v>0</v>
      </c>
      <c r="DA7">
        <v>0</v>
      </c>
      <c r="DB7">
        <v>0</v>
      </c>
      <c r="DC7" s="8">
        <v>0</v>
      </c>
      <c r="DD7">
        <v>0</v>
      </c>
      <c r="DE7">
        <v>0</v>
      </c>
      <c r="DF7">
        <v>0</v>
      </c>
      <c r="DG7">
        <v>0</v>
      </c>
      <c r="DH7">
        <v>0</v>
      </c>
      <c r="DI7" s="8">
        <v>0</v>
      </c>
      <c r="DJ7">
        <v>0</v>
      </c>
      <c r="DK7">
        <v>0</v>
      </c>
      <c r="DL7">
        <v>0</v>
      </c>
      <c r="DM7">
        <v>0</v>
      </c>
      <c r="DN7">
        <v>0</v>
      </c>
      <c r="DU7" s="4">
        <v>0</v>
      </c>
      <c r="DV7" s="4">
        <v>0</v>
      </c>
      <c r="DW7">
        <v>0</v>
      </c>
      <c r="DX7">
        <v>0</v>
      </c>
      <c r="DY7">
        <v>0</v>
      </c>
      <c r="DZ7">
        <v>0</v>
      </c>
      <c r="EC7" s="8">
        <v>0</v>
      </c>
      <c r="ED7">
        <v>0</v>
      </c>
      <c r="EE7">
        <v>0</v>
      </c>
      <c r="EF7">
        <v>0</v>
      </c>
      <c r="EG7">
        <v>0</v>
      </c>
      <c r="EH7">
        <v>0</v>
      </c>
    </row>
    <row r="8" spans="1:138" x14ac:dyDescent="0.25">
      <c r="A8" s="8" t="s">
        <v>90</v>
      </c>
      <c r="B8" s="8" t="s">
        <v>122</v>
      </c>
      <c r="C8" s="8" t="s">
        <v>175</v>
      </c>
      <c r="F8" s="8">
        <v>228</v>
      </c>
      <c r="G8" s="4">
        <f t="shared" si="0"/>
        <v>4.3181818181818182E-2</v>
      </c>
      <c r="H8" s="8">
        <v>28</v>
      </c>
      <c r="I8" s="4">
        <f t="shared" ref="I8:I64" si="4">(F8*H8)/9</f>
        <v>709.33333333333337</v>
      </c>
      <c r="J8" s="4">
        <f t="shared" si="1"/>
        <v>70.933333333333337</v>
      </c>
      <c r="V8" s="5">
        <f t="shared" si="2"/>
        <v>58.52</v>
      </c>
      <c r="AI8" s="4">
        <f t="shared" si="3"/>
        <v>42.56</v>
      </c>
      <c r="AO8" s="5">
        <v>58.52</v>
      </c>
      <c r="AU8">
        <v>0</v>
      </c>
      <c r="BA8">
        <v>0</v>
      </c>
      <c r="BG8">
        <v>0</v>
      </c>
      <c r="BM8">
        <v>0</v>
      </c>
      <c r="BS8" s="8">
        <v>0</v>
      </c>
      <c r="CE8" s="8">
        <v>0</v>
      </c>
      <c r="CK8" s="8">
        <v>0</v>
      </c>
      <c r="CQ8" s="8">
        <v>0</v>
      </c>
      <c r="CW8" s="8">
        <v>50</v>
      </c>
      <c r="DC8" s="8">
        <v>0</v>
      </c>
      <c r="DI8" s="8">
        <v>0</v>
      </c>
      <c r="DU8" s="4">
        <v>0</v>
      </c>
      <c r="EC8" s="8">
        <v>0</v>
      </c>
    </row>
    <row r="9" spans="1:138" x14ac:dyDescent="0.25">
      <c r="A9" s="8" t="s">
        <v>90</v>
      </c>
      <c r="B9" s="8" t="s">
        <v>126</v>
      </c>
      <c r="C9" s="8" t="s">
        <v>173</v>
      </c>
      <c r="F9" s="8">
        <v>366</v>
      </c>
      <c r="G9" s="4">
        <f t="shared" si="0"/>
        <v>6.931818181818182E-2</v>
      </c>
      <c r="H9" s="8">
        <v>28</v>
      </c>
      <c r="I9" s="4">
        <f>((F9*H9)/9)+400</f>
        <v>1538.6666666666667</v>
      </c>
      <c r="J9" s="4">
        <f t="shared" si="1"/>
        <v>153.86666666666667</v>
      </c>
      <c r="V9" s="5">
        <f t="shared" si="2"/>
        <v>126.94</v>
      </c>
      <c r="AI9" s="4">
        <f t="shared" si="3"/>
        <v>92.320000000000007</v>
      </c>
      <c r="AO9" s="5">
        <v>126.94</v>
      </c>
      <c r="AU9">
        <v>1</v>
      </c>
      <c r="BA9">
        <v>1</v>
      </c>
      <c r="BG9">
        <v>0</v>
      </c>
      <c r="BM9">
        <v>0</v>
      </c>
      <c r="BS9" s="8">
        <v>0</v>
      </c>
      <c r="CE9" s="8">
        <v>0</v>
      </c>
      <c r="CK9" s="8">
        <v>0</v>
      </c>
      <c r="CQ9" s="8">
        <v>0</v>
      </c>
      <c r="CW9" s="8">
        <v>0</v>
      </c>
      <c r="DC9" s="8">
        <v>0</v>
      </c>
      <c r="DI9" s="8">
        <v>0</v>
      </c>
      <c r="DU9" s="4">
        <v>0</v>
      </c>
      <c r="DV9" s="4"/>
      <c r="EC9" s="8">
        <v>0</v>
      </c>
    </row>
    <row r="10" spans="1:138" x14ac:dyDescent="0.25">
      <c r="A10" s="8" t="s">
        <v>90</v>
      </c>
      <c r="B10" s="8" t="s">
        <v>127</v>
      </c>
      <c r="C10" s="8" t="s">
        <v>173</v>
      </c>
      <c r="F10" s="8">
        <v>715</v>
      </c>
      <c r="G10" s="4">
        <f t="shared" si="0"/>
        <v>0.13541666666666666</v>
      </c>
      <c r="H10" s="8">
        <v>28</v>
      </c>
      <c r="I10" s="4">
        <f>((F10*H10)/9)+400</f>
        <v>2624.4444444444443</v>
      </c>
      <c r="J10" s="4">
        <f t="shared" si="1"/>
        <v>262.44444444444446</v>
      </c>
      <c r="V10" s="5">
        <f t="shared" si="2"/>
        <v>216.51666666666665</v>
      </c>
      <c r="AI10" s="4">
        <f t="shared" si="3"/>
        <v>157.46666666666667</v>
      </c>
      <c r="AO10" s="5">
        <v>216.51666666666665</v>
      </c>
      <c r="AU10">
        <v>4</v>
      </c>
      <c r="BA10">
        <v>4</v>
      </c>
      <c r="BG10">
        <v>0</v>
      </c>
      <c r="BM10">
        <v>0</v>
      </c>
      <c r="BS10" s="8">
        <v>0</v>
      </c>
      <c r="CE10" s="8">
        <v>0</v>
      </c>
      <c r="CK10" s="8">
        <v>0</v>
      </c>
      <c r="CQ10" s="8">
        <v>0</v>
      </c>
      <c r="CW10" s="8">
        <v>0</v>
      </c>
      <c r="DC10" s="8">
        <v>0</v>
      </c>
      <c r="DI10" s="8">
        <v>0</v>
      </c>
      <c r="DU10" s="4">
        <v>0</v>
      </c>
      <c r="DV10" s="4"/>
      <c r="EC10" s="8">
        <v>0</v>
      </c>
    </row>
    <row r="11" spans="1:138" x14ac:dyDescent="0.25">
      <c r="A11" s="8" t="s">
        <v>91</v>
      </c>
      <c r="B11" s="8" t="s">
        <v>128</v>
      </c>
      <c r="C11" s="8" t="s">
        <v>92</v>
      </c>
      <c r="F11" s="8">
        <v>278</v>
      </c>
      <c r="G11" s="4">
        <f t="shared" si="0"/>
        <v>5.2651515151515151E-2</v>
      </c>
      <c r="H11" s="8">
        <v>26</v>
      </c>
      <c r="I11" s="4">
        <f t="shared" si="4"/>
        <v>803.11111111111109</v>
      </c>
      <c r="J11" s="4">
        <f t="shared" si="1"/>
        <v>80.311111111111117</v>
      </c>
      <c r="V11" s="5">
        <f t="shared" si="2"/>
        <v>66.256666666666675</v>
      </c>
      <c r="AI11" s="4">
        <f t="shared" si="3"/>
        <v>48.18666666666666</v>
      </c>
      <c r="AO11" s="5">
        <v>66.256666666666675</v>
      </c>
      <c r="AU11">
        <v>1</v>
      </c>
      <c r="BA11">
        <v>1</v>
      </c>
      <c r="BG11">
        <v>0</v>
      </c>
      <c r="BM11">
        <v>0</v>
      </c>
      <c r="BS11" s="8">
        <v>0</v>
      </c>
      <c r="CE11" s="8">
        <v>0</v>
      </c>
      <c r="CK11" s="8">
        <v>0</v>
      </c>
      <c r="CQ11" s="8">
        <v>0</v>
      </c>
      <c r="CW11" s="8">
        <v>26</v>
      </c>
      <c r="DC11" s="8">
        <v>0</v>
      </c>
      <c r="DI11" s="8">
        <v>0</v>
      </c>
      <c r="DU11" s="4">
        <v>0</v>
      </c>
      <c r="DV11" s="4"/>
      <c r="EC11" s="8">
        <v>0</v>
      </c>
    </row>
    <row r="12" spans="1:138" x14ac:dyDescent="0.25">
      <c r="A12" s="8" t="s">
        <v>91</v>
      </c>
      <c r="B12" s="8" t="s">
        <v>92</v>
      </c>
      <c r="C12" s="8" t="s">
        <v>176</v>
      </c>
      <c r="F12" s="8">
        <v>274</v>
      </c>
      <c r="G12" s="4">
        <f t="shared" si="0"/>
        <v>5.1893939393939395E-2</v>
      </c>
      <c r="H12" s="8">
        <v>26</v>
      </c>
      <c r="I12" s="4">
        <f t="shared" si="4"/>
        <v>791.55555555555554</v>
      </c>
      <c r="J12" s="4">
        <f t="shared" si="1"/>
        <v>79.155555555555566</v>
      </c>
      <c r="V12" s="5">
        <f t="shared" si="2"/>
        <v>65.303333333333342</v>
      </c>
      <c r="AI12" s="4">
        <f t="shared" si="3"/>
        <v>47.493333333333332</v>
      </c>
      <c r="AO12" s="5">
        <v>65.303333333333342</v>
      </c>
      <c r="AU12">
        <v>1</v>
      </c>
      <c r="BA12">
        <v>1</v>
      </c>
      <c r="BG12">
        <v>0</v>
      </c>
      <c r="BM12">
        <v>0</v>
      </c>
      <c r="BS12" s="8">
        <v>0</v>
      </c>
      <c r="CE12" s="8">
        <v>0</v>
      </c>
      <c r="CK12" s="8">
        <v>0</v>
      </c>
      <c r="CQ12" s="8">
        <v>0</v>
      </c>
      <c r="CW12" s="8">
        <v>0</v>
      </c>
      <c r="DC12" s="8">
        <v>0</v>
      </c>
      <c r="DI12" s="8">
        <v>0</v>
      </c>
      <c r="DU12" s="4">
        <v>0</v>
      </c>
      <c r="DV12" s="4"/>
      <c r="EC12" s="8">
        <v>0</v>
      </c>
    </row>
    <row r="13" spans="1:138" x14ac:dyDescent="0.25">
      <c r="A13" s="8" t="s">
        <v>91</v>
      </c>
      <c r="B13" s="8" t="s">
        <v>129</v>
      </c>
      <c r="C13" s="8" t="s">
        <v>93</v>
      </c>
      <c r="F13" s="8">
        <v>1308</v>
      </c>
      <c r="G13" s="4">
        <f t="shared" si="0"/>
        <v>0.24772727272727274</v>
      </c>
      <c r="H13" s="8">
        <v>26</v>
      </c>
      <c r="I13" s="4">
        <f t="shared" si="4"/>
        <v>3778.6666666666665</v>
      </c>
      <c r="J13" s="4">
        <f t="shared" si="1"/>
        <v>377.86666666666667</v>
      </c>
      <c r="V13" s="5">
        <f t="shared" si="2"/>
        <v>311.74</v>
      </c>
      <c r="AI13" s="4">
        <f t="shared" si="3"/>
        <v>226.71999999999997</v>
      </c>
      <c r="AO13" s="5">
        <v>311.74</v>
      </c>
      <c r="AU13">
        <v>6</v>
      </c>
      <c r="BA13">
        <v>6</v>
      </c>
      <c r="BG13">
        <v>2</v>
      </c>
      <c r="BM13">
        <v>2</v>
      </c>
      <c r="BS13" s="8">
        <v>0</v>
      </c>
      <c r="CE13" s="8">
        <v>0</v>
      </c>
      <c r="CK13" s="8">
        <v>0</v>
      </c>
      <c r="CQ13" s="8">
        <v>0</v>
      </c>
      <c r="CW13" s="8">
        <v>15</v>
      </c>
      <c r="DC13" s="8">
        <v>0</v>
      </c>
      <c r="DI13" s="8">
        <v>0</v>
      </c>
      <c r="DU13" s="4">
        <v>0</v>
      </c>
      <c r="DV13" s="4"/>
      <c r="EC13" s="8">
        <v>0</v>
      </c>
    </row>
    <row r="14" spans="1:138" x14ac:dyDescent="0.25">
      <c r="A14" s="8" t="s">
        <v>91</v>
      </c>
      <c r="B14" s="8" t="s">
        <v>93</v>
      </c>
      <c r="C14" s="8" t="s">
        <v>173</v>
      </c>
      <c r="F14" s="8">
        <v>222</v>
      </c>
      <c r="G14" s="4">
        <f t="shared" si="0"/>
        <v>4.2045454545454546E-2</v>
      </c>
      <c r="H14" s="8">
        <v>26</v>
      </c>
      <c r="I14" s="4">
        <f t="shared" si="4"/>
        <v>641.33333333333337</v>
      </c>
      <c r="J14" s="4">
        <f t="shared" si="1"/>
        <v>64.13333333333334</v>
      </c>
      <c r="V14" s="5">
        <f t="shared" si="2"/>
        <v>52.91</v>
      </c>
      <c r="AI14" s="4">
        <f t="shared" si="3"/>
        <v>38.480000000000004</v>
      </c>
      <c r="AO14" s="5">
        <v>52.91</v>
      </c>
      <c r="AU14">
        <v>1</v>
      </c>
      <c r="BA14">
        <v>1</v>
      </c>
      <c r="BG14">
        <v>0</v>
      </c>
      <c r="BM14">
        <v>0</v>
      </c>
      <c r="BS14" s="8">
        <v>0</v>
      </c>
      <c r="CE14" s="8">
        <v>0</v>
      </c>
      <c r="CK14" s="8">
        <v>0</v>
      </c>
      <c r="CQ14" s="8">
        <v>0</v>
      </c>
      <c r="CW14" s="8">
        <v>15</v>
      </c>
      <c r="DC14" s="8">
        <v>0</v>
      </c>
      <c r="DI14" s="8">
        <v>0</v>
      </c>
      <c r="DU14" s="4">
        <v>0</v>
      </c>
      <c r="DV14" s="4"/>
      <c r="EC14" s="8">
        <v>0</v>
      </c>
    </row>
    <row r="15" spans="1:138" x14ac:dyDescent="0.25">
      <c r="A15" s="8" t="s">
        <v>92</v>
      </c>
      <c r="B15" s="8" t="s">
        <v>91</v>
      </c>
      <c r="C15" s="8" t="s">
        <v>173</v>
      </c>
      <c r="F15" s="8">
        <v>590</v>
      </c>
      <c r="G15" s="4">
        <f t="shared" si="0"/>
        <v>0.11174242424242424</v>
      </c>
      <c r="H15" s="8">
        <v>24</v>
      </c>
      <c r="I15" s="4">
        <f t="shared" si="4"/>
        <v>1573.3333333333333</v>
      </c>
      <c r="J15" s="4">
        <f t="shared" si="1"/>
        <v>157.33333333333334</v>
      </c>
      <c r="V15" s="5">
        <f t="shared" si="2"/>
        <v>129.80000000000001</v>
      </c>
      <c r="AI15" s="4">
        <f t="shared" si="3"/>
        <v>94.399999999999991</v>
      </c>
      <c r="AO15" s="5">
        <v>129.80000000000001</v>
      </c>
      <c r="AU15">
        <v>3</v>
      </c>
      <c r="BA15">
        <v>3</v>
      </c>
      <c r="BG15">
        <v>0</v>
      </c>
      <c r="BM15">
        <v>0</v>
      </c>
      <c r="BS15" s="8">
        <v>0</v>
      </c>
      <c r="CE15" s="8">
        <v>0</v>
      </c>
      <c r="CK15" s="8">
        <v>0</v>
      </c>
      <c r="CQ15" s="8">
        <v>0</v>
      </c>
      <c r="CW15" s="8">
        <v>20</v>
      </c>
      <c r="DC15" s="8">
        <v>0</v>
      </c>
      <c r="DI15" s="8">
        <v>0</v>
      </c>
      <c r="DU15" s="4">
        <v>0</v>
      </c>
      <c r="DV15" s="4"/>
      <c r="EC15" s="8">
        <v>0</v>
      </c>
    </row>
    <row r="16" spans="1:138" x14ac:dyDescent="0.25">
      <c r="A16" s="8" t="s">
        <v>93</v>
      </c>
      <c r="B16" s="8" t="s">
        <v>91</v>
      </c>
      <c r="C16" s="8" t="s">
        <v>177</v>
      </c>
      <c r="F16" s="8">
        <v>607</v>
      </c>
      <c r="G16" s="4">
        <f t="shared" si="0"/>
        <v>0.11496212121212121</v>
      </c>
      <c r="H16" s="8">
        <v>26</v>
      </c>
      <c r="I16" s="4">
        <f t="shared" si="4"/>
        <v>1753.5555555555557</v>
      </c>
      <c r="J16" s="4">
        <f t="shared" si="1"/>
        <v>175.35555555555558</v>
      </c>
      <c r="V16" s="5">
        <f t="shared" si="2"/>
        <v>144.66833333333335</v>
      </c>
      <c r="AI16" s="4">
        <f t="shared" si="3"/>
        <v>105.21333333333334</v>
      </c>
      <c r="AO16" s="5">
        <v>144.66833333333335</v>
      </c>
      <c r="AU16">
        <v>4</v>
      </c>
      <c r="BA16">
        <v>4</v>
      </c>
      <c r="BG16">
        <v>1</v>
      </c>
      <c r="BM16">
        <v>1</v>
      </c>
      <c r="BS16" s="8">
        <v>0</v>
      </c>
      <c r="CE16" s="8">
        <v>0</v>
      </c>
      <c r="CK16" s="8">
        <v>0</v>
      </c>
      <c r="CQ16" s="8">
        <v>0</v>
      </c>
      <c r="CW16" s="8">
        <v>0</v>
      </c>
      <c r="DC16" s="8">
        <v>0</v>
      </c>
      <c r="DI16" s="8">
        <v>0</v>
      </c>
      <c r="DU16" s="4">
        <v>0</v>
      </c>
      <c r="DV16" s="4"/>
      <c r="EC16" s="8">
        <v>0</v>
      </c>
    </row>
    <row r="17" spans="1:133" x14ac:dyDescent="0.25">
      <c r="A17" s="8" t="s">
        <v>93</v>
      </c>
      <c r="B17" s="8" t="s">
        <v>130</v>
      </c>
      <c r="C17" s="8" t="s">
        <v>178</v>
      </c>
      <c r="F17" s="8">
        <v>524</v>
      </c>
      <c r="G17" s="4">
        <f t="shared" si="0"/>
        <v>9.9242424242424243E-2</v>
      </c>
      <c r="H17" s="8">
        <v>26</v>
      </c>
      <c r="I17" s="4">
        <f>((F17*H17)/9)+400</f>
        <v>1913.7777777777778</v>
      </c>
      <c r="J17" s="4">
        <f t="shared" si="1"/>
        <v>191.37777777777779</v>
      </c>
      <c r="V17" s="5">
        <f t="shared" si="2"/>
        <v>157.88666666666666</v>
      </c>
      <c r="AI17" s="4">
        <f t="shared" si="3"/>
        <v>114.82666666666667</v>
      </c>
      <c r="AO17" s="5">
        <v>157.88666666666666</v>
      </c>
      <c r="AU17">
        <v>4</v>
      </c>
      <c r="BA17">
        <v>4</v>
      </c>
      <c r="BG17">
        <v>0</v>
      </c>
      <c r="BM17">
        <v>0</v>
      </c>
      <c r="BS17" s="8">
        <v>0</v>
      </c>
      <c r="CE17" s="8">
        <v>0</v>
      </c>
      <c r="CK17" s="8">
        <v>0</v>
      </c>
      <c r="CQ17" s="8">
        <v>0</v>
      </c>
      <c r="CW17" s="8">
        <v>0</v>
      </c>
      <c r="DC17" s="8">
        <v>0</v>
      </c>
      <c r="DI17" s="8">
        <v>0</v>
      </c>
      <c r="DU17" s="4">
        <v>0</v>
      </c>
      <c r="DV17" s="4"/>
      <c r="EC17" s="8">
        <v>0</v>
      </c>
    </row>
    <row r="18" spans="1:133" x14ac:dyDescent="0.25">
      <c r="A18" s="8" t="s">
        <v>93</v>
      </c>
      <c r="B18" s="8" t="s">
        <v>91</v>
      </c>
      <c r="C18" s="8" t="s">
        <v>179</v>
      </c>
      <c r="F18" s="8">
        <v>401</v>
      </c>
      <c r="G18" s="4">
        <f t="shared" si="0"/>
        <v>7.5946969696969693E-2</v>
      </c>
      <c r="H18" s="8">
        <v>26</v>
      </c>
      <c r="I18" s="4">
        <f t="shared" si="4"/>
        <v>1158.4444444444443</v>
      </c>
      <c r="J18" s="4">
        <f t="shared" si="1"/>
        <v>115.84444444444443</v>
      </c>
      <c r="V18" s="5">
        <f t="shared" si="2"/>
        <v>95.571666666666658</v>
      </c>
      <c r="AI18" s="4">
        <f t="shared" si="3"/>
        <v>69.506666666666661</v>
      </c>
      <c r="AO18" s="5">
        <v>95.571666666666658</v>
      </c>
      <c r="AU18">
        <v>2</v>
      </c>
      <c r="BA18">
        <v>2</v>
      </c>
      <c r="BG18">
        <v>1</v>
      </c>
      <c r="BM18">
        <v>1</v>
      </c>
      <c r="BS18" s="8">
        <v>0</v>
      </c>
      <c r="CE18" s="8">
        <v>0</v>
      </c>
      <c r="CK18" s="8">
        <v>0</v>
      </c>
      <c r="CQ18" s="8">
        <v>0</v>
      </c>
      <c r="CW18" s="8">
        <v>0</v>
      </c>
      <c r="DC18" s="8">
        <v>0</v>
      </c>
      <c r="DI18" s="8">
        <v>0</v>
      </c>
      <c r="DU18" s="4">
        <v>0</v>
      </c>
      <c r="DV18" s="4"/>
      <c r="EC18" s="8">
        <v>0</v>
      </c>
    </row>
    <row r="19" spans="1:133" x14ac:dyDescent="0.25">
      <c r="A19" s="8" t="s">
        <v>93</v>
      </c>
      <c r="B19" s="8" t="s">
        <v>131</v>
      </c>
      <c r="C19" s="8" t="s">
        <v>180</v>
      </c>
      <c r="F19" s="8">
        <v>606</v>
      </c>
      <c r="G19" s="4">
        <f t="shared" si="0"/>
        <v>0.11477272727272728</v>
      </c>
      <c r="H19" s="8">
        <v>26</v>
      </c>
      <c r="I19" s="4">
        <f t="shared" si="4"/>
        <v>1750.6666666666667</v>
      </c>
      <c r="J19" s="4">
        <f t="shared" si="1"/>
        <v>175.06666666666669</v>
      </c>
      <c r="V19" s="5">
        <f t="shared" si="2"/>
        <v>144.43</v>
      </c>
      <c r="AI19" s="4">
        <f t="shared" si="3"/>
        <v>105.04</v>
      </c>
      <c r="AO19" s="5">
        <v>144.43</v>
      </c>
      <c r="AU19">
        <v>4</v>
      </c>
      <c r="BA19">
        <v>4</v>
      </c>
      <c r="BG19">
        <v>2</v>
      </c>
      <c r="BM19">
        <v>2</v>
      </c>
      <c r="BS19" s="8">
        <v>0</v>
      </c>
      <c r="CE19" s="8">
        <v>0</v>
      </c>
      <c r="CK19" s="8">
        <v>0</v>
      </c>
      <c r="CQ19" s="8">
        <v>0</v>
      </c>
      <c r="CW19" s="8">
        <v>0</v>
      </c>
      <c r="DC19" s="8">
        <v>0</v>
      </c>
      <c r="DI19" s="8">
        <v>0</v>
      </c>
      <c r="DU19" s="4">
        <v>0</v>
      </c>
      <c r="DV19" s="4"/>
      <c r="EC19" s="8">
        <v>0</v>
      </c>
    </row>
    <row r="20" spans="1:133" x14ac:dyDescent="0.25">
      <c r="A20" s="8" t="s">
        <v>93</v>
      </c>
      <c r="B20" s="8" t="s">
        <v>132</v>
      </c>
      <c r="C20" s="8" t="s">
        <v>181</v>
      </c>
      <c r="F20" s="8">
        <v>432</v>
      </c>
      <c r="G20" s="4">
        <f t="shared" si="0"/>
        <v>8.1818181818181818E-2</v>
      </c>
      <c r="H20" s="8">
        <v>26</v>
      </c>
      <c r="I20" s="4">
        <f t="shared" si="4"/>
        <v>1248</v>
      </c>
      <c r="J20" s="4">
        <f t="shared" si="1"/>
        <v>124.80000000000001</v>
      </c>
      <c r="V20" s="5">
        <f t="shared" si="2"/>
        <v>102.96</v>
      </c>
      <c r="AI20" s="4">
        <f t="shared" si="3"/>
        <v>74.88</v>
      </c>
      <c r="AO20" s="5">
        <v>102.96</v>
      </c>
      <c r="AU20">
        <v>3</v>
      </c>
      <c r="BA20">
        <v>3</v>
      </c>
      <c r="BG20">
        <v>2</v>
      </c>
      <c r="BM20">
        <v>2</v>
      </c>
      <c r="BS20" s="8">
        <v>0</v>
      </c>
      <c r="CE20" s="8">
        <v>0</v>
      </c>
      <c r="CK20" s="8">
        <v>0</v>
      </c>
      <c r="CQ20" s="8">
        <v>0</v>
      </c>
      <c r="CW20" s="8">
        <v>20</v>
      </c>
      <c r="DC20" s="8">
        <v>0</v>
      </c>
      <c r="DI20" s="8">
        <v>0</v>
      </c>
      <c r="DU20" s="4">
        <v>0</v>
      </c>
      <c r="DV20" s="4"/>
      <c r="EC20" s="8">
        <v>0</v>
      </c>
    </row>
    <row r="21" spans="1:133" x14ac:dyDescent="0.25">
      <c r="A21" s="8" t="s">
        <v>93</v>
      </c>
      <c r="B21" s="8" t="s">
        <v>133</v>
      </c>
      <c r="C21" s="8" t="s">
        <v>173</v>
      </c>
      <c r="F21" s="8">
        <v>675</v>
      </c>
      <c r="G21" s="4">
        <f t="shared" si="0"/>
        <v>0.12784090909090909</v>
      </c>
      <c r="H21" s="8">
        <v>26</v>
      </c>
      <c r="I21" s="4">
        <f t="shared" si="4"/>
        <v>1950</v>
      </c>
      <c r="J21" s="4">
        <f t="shared" si="1"/>
        <v>195</v>
      </c>
      <c r="V21" s="5">
        <f t="shared" si="2"/>
        <v>160.875</v>
      </c>
      <c r="AI21" s="4">
        <f t="shared" si="3"/>
        <v>117</v>
      </c>
      <c r="AO21" s="5">
        <v>160.875</v>
      </c>
      <c r="AU21">
        <v>2</v>
      </c>
      <c r="BA21">
        <v>2</v>
      </c>
      <c r="BG21">
        <v>2</v>
      </c>
      <c r="BM21">
        <v>2</v>
      </c>
      <c r="BS21" s="8">
        <v>0</v>
      </c>
      <c r="CE21" s="8">
        <v>0</v>
      </c>
      <c r="CK21" s="8">
        <v>0</v>
      </c>
      <c r="CQ21" s="8">
        <v>0</v>
      </c>
      <c r="CW21" s="8">
        <v>14</v>
      </c>
      <c r="DC21" s="8">
        <v>0</v>
      </c>
      <c r="DI21" s="8">
        <v>0</v>
      </c>
      <c r="DU21" s="4">
        <v>0</v>
      </c>
      <c r="DV21" s="4"/>
      <c r="EC21" s="8">
        <v>0</v>
      </c>
    </row>
    <row r="22" spans="1:133" x14ac:dyDescent="0.25">
      <c r="A22" s="8" t="s">
        <v>94</v>
      </c>
      <c r="B22" s="8" t="s">
        <v>134</v>
      </c>
      <c r="C22" s="8" t="s">
        <v>173</v>
      </c>
      <c r="F22" s="8">
        <v>148</v>
      </c>
      <c r="G22" s="4">
        <f t="shared" si="0"/>
        <v>2.803030303030303E-2</v>
      </c>
      <c r="H22" s="8">
        <v>22</v>
      </c>
      <c r="I22" s="4">
        <f>((F22*H22)/9)+400</f>
        <v>761.77777777777783</v>
      </c>
      <c r="J22" s="4">
        <f t="shared" si="1"/>
        <v>76.177777777777791</v>
      </c>
      <c r="V22" s="5">
        <f t="shared" si="2"/>
        <v>62.846666666666671</v>
      </c>
      <c r="AI22" s="4">
        <f t="shared" si="3"/>
        <v>45.706666666666671</v>
      </c>
      <c r="AO22" s="5">
        <v>62.846666666666671</v>
      </c>
      <c r="AU22">
        <v>1</v>
      </c>
      <c r="BA22">
        <v>1</v>
      </c>
      <c r="BG22">
        <v>0</v>
      </c>
      <c r="BM22">
        <v>0</v>
      </c>
      <c r="BS22" s="8">
        <v>0</v>
      </c>
      <c r="CE22" s="8">
        <v>0</v>
      </c>
      <c r="CK22" s="8">
        <v>0</v>
      </c>
      <c r="CQ22" s="8">
        <v>0</v>
      </c>
      <c r="CW22" s="8">
        <v>14</v>
      </c>
      <c r="DC22" s="8">
        <v>0</v>
      </c>
      <c r="DI22" s="8">
        <v>0</v>
      </c>
      <c r="DU22" s="4">
        <v>0</v>
      </c>
      <c r="DV22" s="4"/>
      <c r="EC22" s="8">
        <v>0</v>
      </c>
    </row>
    <row r="23" spans="1:133" x14ac:dyDescent="0.25">
      <c r="A23" s="8" t="s">
        <v>95</v>
      </c>
      <c r="B23" s="8" t="s">
        <v>135</v>
      </c>
      <c r="C23" s="8" t="s">
        <v>173</v>
      </c>
      <c r="F23" s="8">
        <v>375</v>
      </c>
      <c r="G23" s="4">
        <f t="shared" si="0"/>
        <v>7.1022727272727279E-2</v>
      </c>
      <c r="H23" s="8">
        <v>26</v>
      </c>
      <c r="I23" s="4">
        <f t="shared" si="4"/>
        <v>1083.3333333333333</v>
      </c>
      <c r="J23" s="4">
        <f t="shared" si="1"/>
        <v>108.33333333333333</v>
      </c>
      <c r="V23" s="5">
        <f t="shared" si="2"/>
        <v>89.375</v>
      </c>
      <c r="AI23" s="4">
        <f t="shared" si="3"/>
        <v>65</v>
      </c>
      <c r="AO23" s="5">
        <v>89.375</v>
      </c>
      <c r="AU23">
        <v>2</v>
      </c>
      <c r="BA23">
        <v>2</v>
      </c>
      <c r="BG23">
        <v>1</v>
      </c>
      <c r="BM23">
        <v>1</v>
      </c>
      <c r="BS23" s="8">
        <v>0</v>
      </c>
      <c r="CE23" s="8">
        <v>0</v>
      </c>
      <c r="CK23" s="8">
        <v>0</v>
      </c>
      <c r="CQ23" s="8">
        <v>0</v>
      </c>
      <c r="CW23" s="8">
        <v>14</v>
      </c>
      <c r="DC23" s="8">
        <v>0</v>
      </c>
      <c r="DI23" s="8">
        <v>0</v>
      </c>
      <c r="DU23" s="4">
        <v>0</v>
      </c>
      <c r="DV23" s="4"/>
      <c r="EC23" s="8">
        <v>0</v>
      </c>
    </row>
    <row r="24" spans="1:133" x14ac:dyDescent="0.25">
      <c r="A24" s="8" t="s">
        <v>96</v>
      </c>
      <c r="B24" s="8" t="s">
        <v>135</v>
      </c>
      <c r="C24" s="8" t="s">
        <v>173</v>
      </c>
      <c r="F24" s="8">
        <v>257</v>
      </c>
      <c r="G24" s="4">
        <f t="shared" si="0"/>
        <v>4.8674242424242425E-2</v>
      </c>
      <c r="H24" s="8">
        <v>28</v>
      </c>
      <c r="I24" s="4">
        <f t="shared" si="4"/>
        <v>799.55555555555554</v>
      </c>
      <c r="J24" s="4">
        <f t="shared" si="1"/>
        <v>79.955555555555563</v>
      </c>
      <c r="V24" s="5">
        <f t="shared" si="2"/>
        <v>65.963333333333324</v>
      </c>
      <c r="AI24" s="4">
        <f t="shared" si="3"/>
        <v>47.973333333333329</v>
      </c>
      <c r="AO24" s="5">
        <v>65.963333333333324</v>
      </c>
      <c r="AU24">
        <v>2</v>
      </c>
      <c r="BA24">
        <v>2</v>
      </c>
      <c r="BG24">
        <v>1</v>
      </c>
      <c r="BM24">
        <v>1</v>
      </c>
      <c r="BS24" s="8">
        <v>0</v>
      </c>
      <c r="CE24" s="8">
        <v>0</v>
      </c>
      <c r="CK24" s="8">
        <v>0</v>
      </c>
      <c r="CQ24" s="8">
        <v>0</v>
      </c>
      <c r="CW24" s="8">
        <v>25</v>
      </c>
      <c r="DC24" s="8">
        <v>0</v>
      </c>
      <c r="DI24" s="8">
        <v>0</v>
      </c>
      <c r="DU24" s="4">
        <v>0</v>
      </c>
      <c r="DV24" s="4"/>
      <c r="EC24" s="8">
        <v>0</v>
      </c>
    </row>
    <row r="25" spans="1:133" x14ac:dyDescent="0.25">
      <c r="A25" s="8" t="s">
        <v>97</v>
      </c>
      <c r="B25" s="8" t="s">
        <v>136</v>
      </c>
      <c r="C25" s="8" t="s">
        <v>182</v>
      </c>
      <c r="F25" s="8">
        <v>151</v>
      </c>
      <c r="G25" s="4">
        <f t="shared" si="0"/>
        <v>2.8598484848484849E-2</v>
      </c>
      <c r="H25" s="8">
        <v>24</v>
      </c>
      <c r="I25" s="4">
        <f t="shared" si="4"/>
        <v>402.66666666666669</v>
      </c>
      <c r="J25" s="4">
        <f t="shared" si="1"/>
        <v>40.266666666666673</v>
      </c>
      <c r="V25" s="5">
        <f t="shared" si="2"/>
        <v>33.22</v>
      </c>
      <c r="AI25" s="4">
        <f t="shared" si="3"/>
        <v>24.16</v>
      </c>
      <c r="AO25" s="5">
        <v>33.22</v>
      </c>
      <c r="AU25">
        <v>1</v>
      </c>
      <c r="BA25">
        <v>1</v>
      </c>
      <c r="BG25">
        <v>1</v>
      </c>
      <c r="BM25">
        <v>1</v>
      </c>
      <c r="BS25" s="8">
        <v>0</v>
      </c>
      <c r="CE25" s="8">
        <v>0</v>
      </c>
      <c r="CK25" s="8">
        <v>0</v>
      </c>
      <c r="CQ25" s="8">
        <v>0</v>
      </c>
      <c r="CW25" s="8">
        <v>30</v>
      </c>
      <c r="DC25" s="8">
        <v>0</v>
      </c>
      <c r="DI25" s="8">
        <v>0</v>
      </c>
      <c r="DU25" s="4">
        <v>0</v>
      </c>
      <c r="DV25" s="4"/>
      <c r="EC25" s="8">
        <v>0</v>
      </c>
    </row>
    <row r="26" spans="1:133" x14ac:dyDescent="0.25">
      <c r="A26" s="8" t="s">
        <v>97</v>
      </c>
      <c r="B26" s="8" t="s">
        <v>136</v>
      </c>
      <c r="C26" s="8" t="s">
        <v>182</v>
      </c>
      <c r="F26" s="8">
        <v>150</v>
      </c>
      <c r="G26" s="4">
        <f t="shared" si="0"/>
        <v>2.8409090909090908E-2</v>
      </c>
      <c r="H26" s="8">
        <v>24</v>
      </c>
      <c r="I26" s="4">
        <f t="shared" si="4"/>
        <v>400</v>
      </c>
      <c r="J26" s="4">
        <f t="shared" si="1"/>
        <v>40</v>
      </c>
      <c r="V26" s="5">
        <f t="shared" si="2"/>
        <v>33</v>
      </c>
      <c r="AI26" s="4">
        <f t="shared" si="3"/>
        <v>24</v>
      </c>
      <c r="AO26" s="5">
        <v>33</v>
      </c>
      <c r="AU26">
        <v>0</v>
      </c>
      <c r="BA26">
        <v>0</v>
      </c>
      <c r="BG26">
        <v>0</v>
      </c>
      <c r="BM26">
        <v>0</v>
      </c>
      <c r="BS26" s="8">
        <v>0</v>
      </c>
      <c r="CE26" s="8">
        <v>0</v>
      </c>
      <c r="CK26" s="8">
        <v>0</v>
      </c>
      <c r="CQ26" s="8">
        <v>0</v>
      </c>
      <c r="CW26" s="8">
        <v>0</v>
      </c>
      <c r="DC26" s="8">
        <v>0</v>
      </c>
      <c r="DI26" s="8">
        <v>0</v>
      </c>
      <c r="DU26" s="4">
        <v>0</v>
      </c>
      <c r="DV26" s="4"/>
      <c r="EC26" s="8">
        <v>0</v>
      </c>
    </row>
    <row r="27" spans="1:133" x14ac:dyDescent="0.25">
      <c r="A27" s="8" t="s">
        <v>97</v>
      </c>
      <c r="B27" s="8" t="s">
        <v>137</v>
      </c>
      <c r="C27" s="8" t="s">
        <v>183</v>
      </c>
      <c r="F27" s="8">
        <v>304</v>
      </c>
      <c r="G27" s="4">
        <f t="shared" si="0"/>
        <v>5.7575757575757579E-2</v>
      </c>
      <c r="H27" s="8">
        <v>28</v>
      </c>
      <c r="I27" s="4">
        <f t="shared" si="4"/>
        <v>945.77777777777783</v>
      </c>
      <c r="J27" s="4">
        <f t="shared" si="1"/>
        <v>94.577777777777783</v>
      </c>
      <c r="V27" s="5">
        <f t="shared" si="2"/>
        <v>78.026666666666671</v>
      </c>
      <c r="AI27" s="4">
        <f t="shared" si="3"/>
        <v>56.74666666666667</v>
      </c>
      <c r="AO27" s="5">
        <v>78.026666666666671</v>
      </c>
      <c r="AU27">
        <v>2</v>
      </c>
      <c r="BA27">
        <v>2</v>
      </c>
      <c r="BG27">
        <v>0</v>
      </c>
      <c r="BM27">
        <v>0</v>
      </c>
      <c r="BS27" s="8">
        <v>0</v>
      </c>
      <c r="CE27" s="8">
        <v>0</v>
      </c>
      <c r="CK27" s="8">
        <v>0</v>
      </c>
      <c r="CQ27" s="8">
        <v>0</v>
      </c>
      <c r="CW27" s="8">
        <v>0</v>
      </c>
      <c r="DC27" s="8">
        <v>0</v>
      </c>
      <c r="DI27" s="8">
        <v>0</v>
      </c>
      <c r="DU27" s="4">
        <v>0</v>
      </c>
      <c r="DV27" s="4"/>
      <c r="EC27" s="8">
        <v>0</v>
      </c>
    </row>
    <row r="28" spans="1:133" x14ac:dyDescent="0.25">
      <c r="A28" s="8" t="s">
        <v>97</v>
      </c>
      <c r="B28" s="8" t="s">
        <v>138</v>
      </c>
      <c r="C28" s="8" t="s">
        <v>184</v>
      </c>
      <c r="F28" s="8">
        <v>446</v>
      </c>
      <c r="G28" s="4">
        <f t="shared" si="0"/>
        <v>8.4469696969696972E-2</v>
      </c>
      <c r="H28" s="8">
        <v>28</v>
      </c>
      <c r="I28" s="4">
        <f t="shared" si="4"/>
        <v>1387.5555555555557</v>
      </c>
      <c r="J28" s="4">
        <f t="shared" si="1"/>
        <v>138.75555555555556</v>
      </c>
      <c r="V28" s="5">
        <f t="shared" si="2"/>
        <v>114.47333333333334</v>
      </c>
      <c r="AI28" s="4">
        <f t="shared" si="3"/>
        <v>83.25333333333333</v>
      </c>
      <c r="AO28" s="5">
        <v>114.47333333333334</v>
      </c>
      <c r="AU28">
        <v>3</v>
      </c>
      <c r="BA28">
        <v>3</v>
      </c>
      <c r="BG28">
        <v>1</v>
      </c>
      <c r="BM28">
        <v>1</v>
      </c>
      <c r="BS28" s="8">
        <v>0</v>
      </c>
      <c r="CE28" s="8">
        <v>0</v>
      </c>
      <c r="CK28" s="8">
        <v>0</v>
      </c>
      <c r="CQ28" s="8">
        <v>0</v>
      </c>
      <c r="CW28" s="8">
        <v>0</v>
      </c>
      <c r="DC28" s="8">
        <v>0</v>
      </c>
      <c r="DI28" s="8">
        <v>0</v>
      </c>
      <c r="DU28" s="4">
        <v>0</v>
      </c>
      <c r="DV28" s="4"/>
      <c r="EC28" s="8">
        <v>0</v>
      </c>
    </row>
    <row r="29" spans="1:133" x14ac:dyDescent="0.25">
      <c r="A29" s="8" t="s">
        <v>97</v>
      </c>
      <c r="B29" s="8" t="s">
        <v>135</v>
      </c>
      <c r="C29" s="8" t="s">
        <v>173</v>
      </c>
      <c r="F29" s="8">
        <v>841</v>
      </c>
      <c r="G29" s="4">
        <f t="shared" si="0"/>
        <v>0.15928030303030302</v>
      </c>
      <c r="H29" s="8">
        <v>28</v>
      </c>
      <c r="I29" s="4">
        <f>((F29*H29)/9)+400</f>
        <v>3016.4444444444443</v>
      </c>
      <c r="J29" s="4">
        <f t="shared" si="1"/>
        <v>301.64444444444445</v>
      </c>
      <c r="V29" s="5">
        <f t="shared" si="2"/>
        <v>248.85666666666665</v>
      </c>
      <c r="AI29" s="4">
        <f t="shared" si="3"/>
        <v>180.98666666666665</v>
      </c>
      <c r="AO29" s="5">
        <v>248.85666666666665</v>
      </c>
      <c r="AU29">
        <v>5</v>
      </c>
      <c r="BA29">
        <v>5</v>
      </c>
      <c r="BG29">
        <v>1</v>
      </c>
      <c r="BM29">
        <v>1</v>
      </c>
      <c r="BS29" s="8">
        <v>0</v>
      </c>
      <c r="CE29" s="8">
        <v>0</v>
      </c>
      <c r="CK29" s="8">
        <v>0</v>
      </c>
      <c r="CQ29" s="8">
        <v>0</v>
      </c>
      <c r="CW29" s="8">
        <v>0</v>
      </c>
      <c r="DC29" s="8">
        <v>0</v>
      </c>
      <c r="DI29" s="8">
        <v>0</v>
      </c>
      <c r="DU29" s="4">
        <v>0</v>
      </c>
      <c r="DV29" s="4"/>
      <c r="EC29" s="8">
        <v>0</v>
      </c>
    </row>
    <row r="30" spans="1:133" x14ac:dyDescent="0.25">
      <c r="A30" s="8" t="s">
        <v>98</v>
      </c>
      <c r="B30" s="8" t="s">
        <v>139</v>
      </c>
      <c r="C30" s="8" t="s">
        <v>173</v>
      </c>
      <c r="F30" s="8">
        <v>255</v>
      </c>
      <c r="G30" s="4">
        <f t="shared" si="0"/>
        <v>4.8295454545454544E-2</v>
      </c>
      <c r="H30" s="8">
        <v>28</v>
      </c>
      <c r="I30" s="4">
        <f t="shared" si="4"/>
        <v>793.33333333333337</v>
      </c>
      <c r="J30" s="4">
        <f t="shared" si="1"/>
        <v>79.333333333333343</v>
      </c>
      <c r="V30" s="5">
        <f t="shared" si="2"/>
        <v>65.45</v>
      </c>
      <c r="AI30" s="4">
        <f t="shared" si="3"/>
        <v>47.6</v>
      </c>
      <c r="AO30" s="5">
        <v>65.45</v>
      </c>
      <c r="AU30">
        <v>2</v>
      </c>
      <c r="BA30">
        <v>2</v>
      </c>
      <c r="BG30">
        <v>1</v>
      </c>
      <c r="BM30">
        <v>1</v>
      </c>
      <c r="BS30" s="8">
        <v>0</v>
      </c>
      <c r="CE30" s="8">
        <v>0</v>
      </c>
      <c r="CK30" s="8">
        <v>0</v>
      </c>
      <c r="CQ30" s="8">
        <v>0</v>
      </c>
      <c r="CW30" s="8">
        <v>16</v>
      </c>
      <c r="DC30" s="8">
        <v>0</v>
      </c>
      <c r="DI30" s="8">
        <v>0</v>
      </c>
      <c r="DU30" s="4">
        <v>0</v>
      </c>
      <c r="DV30" s="4"/>
      <c r="EC30" s="8">
        <v>0</v>
      </c>
    </row>
    <row r="31" spans="1:133" x14ac:dyDescent="0.25">
      <c r="A31" s="8" t="s">
        <v>98</v>
      </c>
      <c r="B31" s="8" t="s">
        <v>133</v>
      </c>
      <c r="C31" s="8" t="s">
        <v>140</v>
      </c>
      <c r="F31" s="8">
        <v>397</v>
      </c>
      <c r="G31" s="4">
        <f t="shared" si="0"/>
        <v>7.5189393939393945E-2</v>
      </c>
      <c r="H31" s="8">
        <v>28</v>
      </c>
      <c r="I31" s="4">
        <f t="shared" si="4"/>
        <v>1235.1111111111111</v>
      </c>
      <c r="J31" s="4">
        <f t="shared" si="1"/>
        <v>123.51111111111112</v>
      </c>
      <c r="V31" s="5">
        <f t="shared" si="2"/>
        <v>101.89666666666668</v>
      </c>
      <c r="AI31" s="4">
        <f t="shared" si="3"/>
        <v>74.106666666666669</v>
      </c>
      <c r="AO31" s="5">
        <v>101.89666666666668</v>
      </c>
      <c r="AU31">
        <v>2</v>
      </c>
      <c r="BA31">
        <v>2</v>
      </c>
      <c r="BG31">
        <v>2</v>
      </c>
      <c r="BM31">
        <v>2</v>
      </c>
      <c r="BS31" s="8">
        <v>0</v>
      </c>
      <c r="CE31" s="8">
        <v>0</v>
      </c>
      <c r="CK31" s="8">
        <v>0</v>
      </c>
      <c r="CQ31" s="8">
        <v>0</v>
      </c>
      <c r="CW31" s="8">
        <v>16</v>
      </c>
      <c r="DC31" s="8">
        <v>0</v>
      </c>
      <c r="DI31" s="8">
        <v>0</v>
      </c>
      <c r="DU31" s="4">
        <v>0</v>
      </c>
      <c r="DV31" s="4"/>
      <c r="EC31" s="8">
        <v>0</v>
      </c>
    </row>
    <row r="32" spans="1:133" x14ac:dyDescent="0.25">
      <c r="A32" s="8" t="s">
        <v>98</v>
      </c>
      <c r="B32" s="8" t="s">
        <v>140</v>
      </c>
      <c r="C32" s="8" t="s">
        <v>173</v>
      </c>
      <c r="F32" s="8">
        <v>773</v>
      </c>
      <c r="G32" s="4">
        <f t="shared" si="0"/>
        <v>0.14640151515151514</v>
      </c>
      <c r="H32" s="8">
        <v>28</v>
      </c>
      <c r="I32" s="4">
        <f t="shared" si="4"/>
        <v>2404.8888888888887</v>
      </c>
      <c r="J32" s="4">
        <f t="shared" si="1"/>
        <v>240.48888888888888</v>
      </c>
      <c r="V32" s="5">
        <f t="shared" si="2"/>
        <v>198.40333333333331</v>
      </c>
      <c r="AI32" s="4">
        <f t="shared" si="3"/>
        <v>144.29333333333332</v>
      </c>
      <c r="AO32" s="5">
        <v>198.40333333333331</v>
      </c>
      <c r="AU32">
        <v>4</v>
      </c>
      <c r="BA32">
        <v>4</v>
      </c>
      <c r="BG32">
        <v>2</v>
      </c>
      <c r="BM32">
        <v>2</v>
      </c>
      <c r="BS32" s="8">
        <v>0</v>
      </c>
      <c r="CE32" s="8">
        <v>0</v>
      </c>
      <c r="CK32" s="8">
        <v>0</v>
      </c>
      <c r="CQ32" s="8">
        <v>0</v>
      </c>
      <c r="CW32" s="8">
        <v>0</v>
      </c>
      <c r="DC32" s="8">
        <v>0</v>
      </c>
      <c r="DI32" s="8">
        <v>0</v>
      </c>
      <c r="DU32" s="4">
        <v>0</v>
      </c>
      <c r="DV32" s="4"/>
      <c r="EC32" s="8">
        <v>0</v>
      </c>
    </row>
    <row r="33" spans="1:133" x14ac:dyDescent="0.25">
      <c r="A33" s="8" t="s">
        <v>98</v>
      </c>
      <c r="B33" s="8" t="s">
        <v>138</v>
      </c>
      <c r="C33" s="8" t="s">
        <v>173</v>
      </c>
      <c r="F33" s="8">
        <v>209</v>
      </c>
      <c r="G33" s="4">
        <f t="shared" si="0"/>
        <v>3.9583333333333331E-2</v>
      </c>
      <c r="H33" s="8">
        <v>28</v>
      </c>
      <c r="I33" s="4">
        <f t="shared" si="4"/>
        <v>650.22222222222217</v>
      </c>
      <c r="J33" s="4">
        <f t="shared" si="1"/>
        <v>65.022222222222226</v>
      </c>
      <c r="V33" s="5">
        <f t="shared" si="2"/>
        <v>53.643333333333331</v>
      </c>
      <c r="AI33" s="4">
        <f t="shared" si="3"/>
        <v>39.013333333333328</v>
      </c>
      <c r="AO33" s="5">
        <v>53.643333333333331</v>
      </c>
      <c r="AU33">
        <v>0</v>
      </c>
      <c r="BA33">
        <v>0</v>
      </c>
      <c r="BG33">
        <v>3</v>
      </c>
      <c r="BM33">
        <v>3</v>
      </c>
      <c r="BS33" s="8">
        <v>0</v>
      </c>
      <c r="CE33" s="8">
        <v>0</v>
      </c>
      <c r="CK33" s="8">
        <v>0</v>
      </c>
      <c r="CQ33" s="8">
        <v>0</v>
      </c>
      <c r="CW33" s="8">
        <v>0</v>
      </c>
      <c r="DC33" s="8">
        <v>0</v>
      </c>
      <c r="DI33" s="8">
        <v>0</v>
      </c>
      <c r="DU33" s="4">
        <v>0</v>
      </c>
      <c r="DV33" s="4"/>
      <c r="EC33" s="8">
        <v>0</v>
      </c>
    </row>
    <row r="34" spans="1:133" x14ac:dyDescent="0.25">
      <c r="A34" s="8" t="s">
        <v>99</v>
      </c>
      <c r="B34" s="8" t="s">
        <v>141</v>
      </c>
      <c r="C34" s="8" t="s">
        <v>185</v>
      </c>
      <c r="F34" s="8">
        <v>1184</v>
      </c>
      <c r="G34" s="4">
        <f t="shared" si="0"/>
        <v>0.22424242424242424</v>
      </c>
      <c r="H34" s="8">
        <v>26</v>
      </c>
      <c r="I34" s="4">
        <f t="shared" si="4"/>
        <v>3420.4444444444443</v>
      </c>
      <c r="J34" s="4">
        <f t="shared" si="1"/>
        <v>342.04444444444448</v>
      </c>
      <c r="V34" s="5">
        <f t="shared" si="2"/>
        <v>282.18666666666667</v>
      </c>
      <c r="AI34" s="4">
        <f t="shared" si="3"/>
        <v>205.22666666666666</v>
      </c>
      <c r="AO34" s="5">
        <v>282.18666666666667</v>
      </c>
      <c r="AU34">
        <v>6</v>
      </c>
      <c r="BA34">
        <v>6</v>
      </c>
      <c r="BG34">
        <v>0</v>
      </c>
      <c r="BM34">
        <v>0</v>
      </c>
      <c r="BS34" s="8">
        <v>0</v>
      </c>
      <c r="CE34" s="8">
        <v>0</v>
      </c>
      <c r="CK34" s="8">
        <v>0</v>
      </c>
      <c r="CQ34" s="8">
        <v>0</v>
      </c>
      <c r="CW34" s="8">
        <v>0</v>
      </c>
      <c r="DC34" s="8">
        <v>0</v>
      </c>
      <c r="DI34" s="8">
        <v>0</v>
      </c>
      <c r="DU34" s="4">
        <v>0</v>
      </c>
      <c r="DV34" s="4"/>
      <c r="EC34" s="8">
        <v>0</v>
      </c>
    </row>
    <row r="35" spans="1:133" x14ac:dyDescent="0.25">
      <c r="A35" s="8" t="s">
        <v>99</v>
      </c>
      <c r="B35" s="8" t="s">
        <v>142</v>
      </c>
      <c r="C35" s="8" t="s">
        <v>173</v>
      </c>
      <c r="F35" s="8">
        <v>1103</v>
      </c>
      <c r="G35" s="4">
        <f t="shared" si="0"/>
        <v>0.20890151515151514</v>
      </c>
      <c r="H35" s="8">
        <v>26</v>
      </c>
      <c r="I35" s="4">
        <f t="shared" si="4"/>
        <v>3186.4444444444443</v>
      </c>
      <c r="J35" s="4">
        <f t="shared" si="1"/>
        <v>318.64444444444445</v>
      </c>
      <c r="V35" s="5">
        <f t="shared" si="2"/>
        <v>262.88166666666666</v>
      </c>
      <c r="AI35" s="4">
        <f t="shared" si="3"/>
        <v>191.18666666666667</v>
      </c>
      <c r="AO35" s="5">
        <v>262.88166666666666</v>
      </c>
      <c r="AU35">
        <v>5</v>
      </c>
      <c r="BA35">
        <v>5</v>
      </c>
      <c r="BG35">
        <v>0</v>
      </c>
      <c r="BM35">
        <v>0</v>
      </c>
      <c r="BS35" s="8">
        <v>0</v>
      </c>
      <c r="CE35" s="8">
        <v>0</v>
      </c>
      <c r="CK35" s="8">
        <v>0</v>
      </c>
      <c r="CQ35" s="8">
        <v>0</v>
      </c>
      <c r="CW35" s="8">
        <v>0</v>
      </c>
      <c r="DC35" s="8">
        <v>0</v>
      </c>
      <c r="DI35" s="8">
        <v>0</v>
      </c>
      <c r="DU35" s="4">
        <v>0</v>
      </c>
      <c r="DV35" s="4"/>
      <c r="EC35" s="8">
        <v>0</v>
      </c>
    </row>
    <row r="36" spans="1:133" x14ac:dyDescent="0.25">
      <c r="A36" s="8" t="s">
        <v>100</v>
      </c>
      <c r="B36" s="8" t="s">
        <v>143</v>
      </c>
      <c r="C36" s="8" t="s">
        <v>185</v>
      </c>
      <c r="F36" s="8">
        <v>1191</v>
      </c>
      <c r="G36" s="4">
        <f t="shared" si="0"/>
        <v>0.22556818181818181</v>
      </c>
      <c r="H36" s="8">
        <v>26</v>
      </c>
      <c r="I36" s="4">
        <f t="shared" si="4"/>
        <v>3440.6666666666665</v>
      </c>
      <c r="J36" s="4">
        <f t="shared" si="1"/>
        <v>344.06666666666666</v>
      </c>
      <c r="V36" s="5">
        <f t="shared" si="2"/>
        <v>283.85500000000002</v>
      </c>
      <c r="AI36" s="4">
        <f t="shared" si="3"/>
        <v>206.43999999999997</v>
      </c>
      <c r="AO36" s="5">
        <v>283.85500000000002</v>
      </c>
      <c r="AU36">
        <v>5</v>
      </c>
      <c r="BA36">
        <v>5</v>
      </c>
      <c r="BG36">
        <v>2</v>
      </c>
      <c r="BM36">
        <v>2</v>
      </c>
      <c r="BS36" s="8">
        <v>0</v>
      </c>
      <c r="CE36" s="8">
        <v>0</v>
      </c>
      <c r="CK36" s="8">
        <v>0</v>
      </c>
      <c r="CQ36" s="8">
        <v>0</v>
      </c>
      <c r="CW36" s="8">
        <v>15</v>
      </c>
      <c r="DC36" s="8">
        <v>0</v>
      </c>
      <c r="DI36" s="8">
        <v>0</v>
      </c>
      <c r="DU36" s="4">
        <v>0</v>
      </c>
      <c r="DV36" s="4"/>
      <c r="EC36" s="8">
        <v>0</v>
      </c>
    </row>
    <row r="37" spans="1:133" x14ac:dyDescent="0.25">
      <c r="A37" s="8" t="s">
        <v>100</v>
      </c>
      <c r="B37" s="8" t="s">
        <v>142</v>
      </c>
      <c r="C37" s="8" t="s">
        <v>186</v>
      </c>
      <c r="F37" s="8">
        <v>1099</v>
      </c>
      <c r="G37" s="4">
        <f t="shared" si="0"/>
        <v>0.20814393939393938</v>
      </c>
      <c r="H37" s="8">
        <v>26</v>
      </c>
      <c r="I37" s="4">
        <f t="shared" si="4"/>
        <v>3174.8888888888887</v>
      </c>
      <c r="J37" s="4">
        <f t="shared" si="1"/>
        <v>317.48888888888888</v>
      </c>
      <c r="V37" s="5">
        <f t="shared" si="2"/>
        <v>261.92833333333334</v>
      </c>
      <c r="AI37" s="4">
        <f t="shared" si="3"/>
        <v>190.49333333333331</v>
      </c>
      <c r="AO37" s="5">
        <v>261.92833333333334</v>
      </c>
      <c r="AU37">
        <v>6</v>
      </c>
      <c r="BA37">
        <v>6</v>
      </c>
      <c r="BG37">
        <v>2</v>
      </c>
      <c r="BM37">
        <v>2</v>
      </c>
      <c r="BS37" s="8">
        <v>0</v>
      </c>
      <c r="CE37" s="8">
        <v>0</v>
      </c>
      <c r="CK37" s="8">
        <v>0</v>
      </c>
      <c r="CQ37" s="8">
        <v>0</v>
      </c>
      <c r="CW37" s="8">
        <v>0</v>
      </c>
      <c r="DC37" s="8">
        <v>0</v>
      </c>
      <c r="DI37" s="8">
        <v>0</v>
      </c>
      <c r="DU37" s="4">
        <v>0</v>
      </c>
      <c r="DV37" s="4"/>
      <c r="EC37" s="8">
        <v>0</v>
      </c>
    </row>
    <row r="38" spans="1:133" x14ac:dyDescent="0.25">
      <c r="A38" s="8" t="s">
        <v>100</v>
      </c>
      <c r="B38" s="8" t="s">
        <v>144</v>
      </c>
      <c r="C38" s="8" t="s">
        <v>187</v>
      </c>
      <c r="F38" s="8">
        <v>778</v>
      </c>
      <c r="G38" s="4">
        <f t="shared" si="0"/>
        <v>0.14734848484848484</v>
      </c>
      <c r="H38" s="8">
        <v>26</v>
      </c>
      <c r="I38" s="4">
        <f>((F38*H38)/9)+400</f>
        <v>2647.5555555555557</v>
      </c>
      <c r="J38" s="4">
        <f t="shared" si="1"/>
        <v>264.75555555555559</v>
      </c>
      <c r="V38" s="5">
        <f t="shared" si="2"/>
        <v>218.42333333333335</v>
      </c>
      <c r="AI38" s="4">
        <f t="shared" si="3"/>
        <v>158.85333333333332</v>
      </c>
      <c r="AO38" s="5">
        <v>218.42333333333335</v>
      </c>
      <c r="AU38">
        <v>4</v>
      </c>
      <c r="BA38">
        <v>4</v>
      </c>
      <c r="BG38">
        <v>1</v>
      </c>
      <c r="BM38">
        <v>1</v>
      </c>
      <c r="BS38" s="8">
        <v>0</v>
      </c>
      <c r="CE38" s="8">
        <v>0</v>
      </c>
      <c r="CK38" s="8">
        <v>0</v>
      </c>
      <c r="CQ38" s="8">
        <v>0</v>
      </c>
      <c r="CW38" s="8">
        <v>0</v>
      </c>
      <c r="DC38" s="8">
        <v>0</v>
      </c>
      <c r="DI38" s="8">
        <v>0</v>
      </c>
      <c r="DU38" s="4">
        <v>0</v>
      </c>
      <c r="DV38" s="4"/>
      <c r="EC38" s="8">
        <v>0</v>
      </c>
    </row>
    <row r="39" spans="1:133" s="8" customFormat="1" x14ac:dyDescent="0.25">
      <c r="A39" s="8" t="s">
        <v>212</v>
      </c>
      <c r="B39" s="8" t="s">
        <v>213</v>
      </c>
      <c r="C39" s="8" t="s">
        <v>214</v>
      </c>
      <c r="F39" s="8">
        <v>969</v>
      </c>
      <c r="G39" s="4">
        <f t="shared" si="0"/>
        <v>0.18352272727272728</v>
      </c>
      <c r="H39" s="8">
        <v>26</v>
      </c>
      <c r="I39" s="9">
        <f t="shared" si="4"/>
        <v>2799.3333333333335</v>
      </c>
      <c r="J39" s="9">
        <f t="shared" si="1"/>
        <v>279.93333333333334</v>
      </c>
      <c r="V39" s="9">
        <f t="shared" si="2"/>
        <v>230.94499999999999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>
        <f t="shared" si="3"/>
        <v>167.96</v>
      </c>
      <c r="AO39" s="9">
        <v>230.94499999999999</v>
      </c>
      <c r="AU39" s="8">
        <v>5</v>
      </c>
      <c r="BA39" s="8">
        <v>5</v>
      </c>
      <c r="BG39" s="8">
        <v>1</v>
      </c>
      <c r="BM39" s="8">
        <v>1</v>
      </c>
      <c r="BS39" s="8">
        <v>1938</v>
      </c>
      <c r="CE39" s="8">
        <v>0</v>
      </c>
      <c r="CK39" s="8">
        <v>0</v>
      </c>
      <c r="CQ39" s="8">
        <v>0</v>
      </c>
      <c r="CW39" s="8">
        <v>22</v>
      </c>
      <c r="DC39" s="8">
        <v>0</v>
      </c>
      <c r="DI39" s="8">
        <v>0</v>
      </c>
      <c r="DU39" s="4">
        <v>0.18352272727272728</v>
      </c>
      <c r="DW39" s="4"/>
      <c r="EC39" s="8">
        <v>0</v>
      </c>
    </row>
    <row r="40" spans="1:133" s="8" customFormat="1" x14ac:dyDescent="0.25">
      <c r="A40" s="8" t="s">
        <v>212</v>
      </c>
      <c r="B40" s="8" t="s">
        <v>221</v>
      </c>
      <c r="C40" s="8" t="s">
        <v>222</v>
      </c>
      <c r="F40" s="8">
        <v>304</v>
      </c>
      <c r="G40" s="4">
        <f t="shared" si="0"/>
        <v>5.7575757575757579E-2</v>
      </c>
      <c r="H40" s="8">
        <v>26</v>
      </c>
      <c r="I40" s="9">
        <f t="shared" si="4"/>
        <v>878.22222222222217</v>
      </c>
      <c r="J40" s="9">
        <f t="shared" si="1"/>
        <v>87.822222222222223</v>
      </c>
      <c r="V40" s="9">
        <f t="shared" si="2"/>
        <v>72.453333333333333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>
        <f t="shared" si="3"/>
        <v>52.693333333333328</v>
      </c>
      <c r="AO40" s="9">
        <v>72.453333333333333</v>
      </c>
      <c r="AU40" s="8">
        <v>3</v>
      </c>
      <c r="BA40" s="8">
        <v>3</v>
      </c>
      <c r="BG40" s="8">
        <v>1</v>
      </c>
      <c r="BM40" s="8">
        <v>1</v>
      </c>
      <c r="BS40" s="8">
        <v>608</v>
      </c>
      <c r="CE40" s="8">
        <v>0</v>
      </c>
      <c r="CK40" s="8">
        <v>0</v>
      </c>
      <c r="CQ40" s="8">
        <v>0</v>
      </c>
      <c r="CW40" s="8">
        <v>0</v>
      </c>
      <c r="DC40" s="8">
        <v>0</v>
      </c>
      <c r="DI40" s="8">
        <v>0</v>
      </c>
      <c r="DU40" s="4">
        <v>5.7575757575757579E-2</v>
      </c>
      <c r="DW40" s="4"/>
      <c r="EC40" s="8">
        <v>0</v>
      </c>
    </row>
    <row r="41" spans="1:133" s="8" customFormat="1" x14ac:dyDescent="0.25">
      <c r="A41" s="8" t="s">
        <v>212</v>
      </c>
      <c r="B41" s="8" t="s">
        <v>222</v>
      </c>
      <c r="C41" s="8" t="s">
        <v>215</v>
      </c>
      <c r="F41" s="8">
        <v>177</v>
      </c>
      <c r="G41" s="4">
        <f t="shared" si="0"/>
        <v>3.3522727272727273E-2</v>
      </c>
      <c r="H41" s="8">
        <v>26</v>
      </c>
      <c r="I41" s="9">
        <f t="shared" si="4"/>
        <v>511.33333333333331</v>
      </c>
      <c r="J41" s="9">
        <f t="shared" si="1"/>
        <v>51.133333333333333</v>
      </c>
      <c r="V41" s="9">
        <f t="shared" si="2"/>
        <v>42.185000000000002</v>
      </c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>
        <f t="shared" si="3"/>
        <v>30.679999999999996</v>
      </c>
      <c r="AO41" s="9">
        <v>42.185000000000002</v>
      </c>
      <c r="AU41" s="8">
        <v>0</v>
      </c>
      <c r="BA41" s="8">
        <v>0</v>
      </c>
      <c r="BG41" s="8">
        <v>2</v>
      </c>
      <c r="BM41" s="8">
        <v>2</v>
      </c>
      <c r="BS41" s="8">
        <v>354</v>
      </c>
      <c r="CE41" s="8">
        <v>0</v>
      </c>
      <c r="CK41" s="8">
        <v>0</v>
      </c>
      <c r="CQ41" s="8">
        <v>0</v>
      </c>
      <c r="CW41" s="8">
        <v>0</v>
      </c>
      <c r="DC41" s="8">
        <v>0</v>
      </c>
      <c r="DI41" s="8">
        <v>0</v>
      </c>
      <c r="DU41" s="4">
        <v>3.3522727272727273E-2</v>
      </c>
      <c r="DW41" s="4"/>
      <c r="EC41" s="8">
        <v>0</v>
      </c>
    </row>
    <row r="42" spans="1:133" s="8" customFormat="1" x14ac:dyDescent="0.25">
      <c r="A42" s="8" t="s">
        <v>215</v>
      </c>
      <c r="B42" s="8" t="s">
        <v>212</v>
      </c>
      <c r="C42" s="8" t="s">
        <v>223</v>
      </c>
      <c r="F42" s="8">
        <v>295</v>
      </c>
      <c r="G42" s="4">
        <f t="shared" si="0"/>
        <v>5.587121212121212E-2</v>
      </c>
      <c r="H42" s="8">
        <v>26</v>
      </c>
      <c r="I42" s="9">
        <f>(F42*H42)/9</f>
        <v>852.22222222222217</v>
      </c>
      <c r="J42" s="9">
        <f t="shared" si="1"/>
        <v>85.222222222222229</v>
      </c>
      <c r="V42" s="9">
        <f t="shared" si="2"/>
        <v>70.308333333333323</v>
      </c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>
        <f t="shared" si="3"/>
        <v>51.133333333333326</v>
      </c>
      <c r="AO42" s="9">
        <v>70.308333333333323</v>
      </c>
      <c r="AU42" s="8">
        <v>0</v>
      </c>
      <c r="BA42" s="8">
        <v>0</v>
      </c>
      <c r="BG42" s="8">
        <v>3</v>
      </c>
      <c r="BM42" s="8">
        <v>3</v>
      </c>
      <c r="BS42" s="8">
        <v>0</v>
      </c>
      <c r="CE42" s="8">
        <v>0</v>
      </c>
      <c r="CK42" s="8">
        <v>0</v>
      </c>
      <c r="CQ42" s="8">
        <v>0</v>
      </c>
      <c r="CW42" s="8">
        <v>22</v>
      </c>
      <c r="DC42" s="8">
        <v>0</v>
      </c>
      <c r="DI42" s="8">
        <v>0</v>
      </c>
      <c r="DU42" s="4">
        <v>0</v>
      </c>
      <c r="DW42" s="4"/>
      <c r="EC42" s="8">
        <v>0</v>
      </c>
    </row>
    <row r="43" spans="1:133" s="8" customFormat="1" x14ac:dyDescent="0.25">
      <c r="A43" s="8" t="s">
        <v>222</v>
      </c>
      <c r="B43" s="8" t="s">
        <v>212</v>
      </c>
      <c r="C43" s="8" t="s">
        <v>187</v>
      </c>
      <c r="F43" s="8">
        <v>221</v>
      </c>
      <c r="G43" s="4">
        <f t="shared" si="0"/>
        <v>4.1856060606060605E-2</v>
      </c>
      <c r="H43" s="8">
        <v>26</v>
      </c>
      <c r="I43" s="9">
        <f>((F43*H43)/9)+400</f>
        <v>1038.4444444444443</v>
      </c>
      <c r="J43" s="9">
        <f t="shared" si="1"/>
        <v>103.84444444444443</v>
      </c>
      <c r="V43" s="9">
        <f t="shared" si="2"/>
        <v>85.671666666666653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>
        <f t="shared" si="3"/>
        <v>62.306666666666658</v>
      </c>
      <c r="AO43" s="9">
        <v>85.671666666666653</v>
      </c>
      <c r="AU43" s="8">
        <v>2</v>
      </c>
      <c r="BA43" s="8">
        <v>2</v>
      </c>
      <c r="BG43" s="8">
        <v>1</v>
      </c>
      <c r="BM43" s="8">
        <v>1</v>
      </c>
      <c r="BS43" s="8">
        <v>0</v>
      </c>
      <c r="CE43" s="8">
        <v>0</v>
      </c>
      <c r="CK43" s="8">
        <v>0</v>
      </c>
      <c r="CQ43" s="8">
        <v>0</v>
      </c>
      <c r="CW43" s="8">
        <v>14</v>
      </c>
      <c r="DC43" s="8">
        <v>0</v>
      </c>
      <c r="DI43" s="8">
        <v>0</v>
      </c>
      <c r="DU43" s="4">
        <v>0</v>
      </c>
      <c r="DW43" s="4"/>
      <c r="EC43" s="8">
        <v>0</v>
      </c>
    </row>
    <row r="44" spans="1:133" s="8" customFormat="1" x14ac:dyDescent="0.25">
      <c r="A44" s="8" t="s">
        <v>214</v>
      </c>
      <c r="B44" s="8" t="s">
        <v>213</v>
      </c>
      <c r="C44" s="8" t="s">
        <v>212</v>
      </c>
      <c r="F44" s="8">
        <v>1052</v>
      </c>
      <c r="G44" s="4">
        <f t="shared" si="0"/>
        <v>0.19924242424242425</v>
      </c>
      <c r="H44" s="8">
        <v>28</v>
      </c>
      <c r="I44" s="9">
        <f t="shared" si="4"/>
        <v>3272.8888888888887</v>
      </c>
      <c r="J44" s="9">
        <f t="shared" si="1"/>
        <v>327.28888888888889</v>
      </c>
      <c r="V44" s="9">
        <f t="shared" si="2"/>
        <v>270.01333333333332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>
        <f t="shared" si="3"/>
        <v>196.37333333333331</v>
      </c>
      <c r="AO44" s="9">
        <v>270.01333333333332</v>
      </c>
      <c r="AU44" s="8">
        <v>4</v>
      </c>
      <c r="BA44" s="8">
        <v>4</v>
      </c>
      <c r="BG44" s="8">
        <v>2</v>
      </c>
      <c r="BM44" s="8">
        <v>2</v>
      </c>
      <c r="BS44" s="8">
        <v>0</v>
      </c>
      <c r="CE44" s="8">
        <v>0</v>
      </c>
      <c r="CK44" s="8">
        <v>0</v>
      </c>
      <c r="CQ44" s="8">
        <v>0</v>
      </c>
      <c r="CW44" s="8">
        <v>32</v>
      </c>
      <c r="DC44" s="8">
        <v>0</v>
      </c>
      <c r="DI44" s="8">
        <v>0</v>
      </c>
      <c r="DU44" s="4">
        <v>0</v>
      </c>
      <c r="DW44" s="4"/>
      <c r="EC44" s="8">
        <v>0</v>
      </c>
    </row>
    <row r="45" spans="1:133" s="8" customFormat="1" x14ac:dyDescent="0.25">
      <c r="A45" s="8" t="s">
        <v>216</v>
      </c>
      <c r="B45" s="8" t="s">
        <v>213</v>
      </c>
      <c r="C45" s="8" t="s">
        <v>219</v>
      </c>
      <c r="F45" s="8">
        <v>754</v>
      </c>
      <c r="G45" s="4">
        <f t="shared" si="0"/>
        <v>0.14280303030303029</v>
      </c>
      <c r="H45" s="8">
        <v>22</v>
      </c>
      <c r="I45" s="9">
        <f t="shared" si="4"/>
        <v>1843.1111111111111</v>
      </c>
      <c r="J45" s="9">
        <f t="shared" si="1"/>
        <v>184.31111111111113</v>
      </c>
      <c r="V45" s="9">
        <f t="shared" si="2"/>
        <v>152.05666666666664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>
        <f t="shared" si="3"/>
        <v>110.58666666666666</v>
      </c>
      <c r="AO45" s="9">
        <v>152.05666666666664</v>
      </c>
      <c r="AU45" s="8">
        <v>4</v>
      </c>
      <c r="BA45" s="8">
        <v>4</v>
      </c>
      <c r="BG45" s="8">
        <v>5</v>
      </c>
      <c r="BM45" s="8">
        <v>5</v>
      </c>
      <c r="BS45" s="8">
        <v>0</v>
      </c>
      <c r="CE45" s="8">
        <v>0</v>
      </c>
      <c r="CK45" s="8">
        <v>0</v>
      </c>
      <c r="CQ45" s="8">
        <v>0</v>
      </c>
      <c r="CW45" s="8">
        <v>40</v>
      </c>
      <c r="DC45" s="8">
        <v>0</v>
      </c>
      <c r="DI45" s="8">
        <v>0</v>
      </c>
      <c r="DU45" s="4">
        <v>0</v>
      </c>
      <c r="DW45" s="4"/>
      <c r="EC45" s="8">
        <v>0</v>
      </c>
    </row>
    <row r="46" spans="1:133" s="8" customFormat="1" x14ac:dyDescent="0.25">
      <c r="A46" s="8" t="s">
        <v>217</v>
      </c>
      <c r="B46" s="8" t="s">
        <v>213</v>
      </c>
      <c r="C46" s="8" t="s">
        <v>219</v>
      </c>
      <c r="F46" s="8">
        <v>465</v>
      </c>
      <c r="G46" s="4">
        <f t="shared" si="0"/>
        <v>8.8068181818181823E-2</v>
      </c>
      <c r="H46" s="8">
        <v>22</v>
      </c>
      <c r="I46" s="9">
        <f t="shared" si="4"/>
        <v>1136.6666666666667</v>
      </c>
      <c r="J46" s="9">
        <f t="shared" si="1"/>
        <v>113.66666666666669</v>
      </c>
      <c r="V46" s="9">
        <f t="shared" si="2"/>
        <v>93.775000000000006</v>
      </c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>
        <f t="shared" si="3"/>
        <v>68.2</v>
      </c>
      <c r="AO46" s="9">
        <v>93.775000000000006</v>
      </c>
      <c r="AU46" s="8">
        <v>3</v>
      </c>
      <c r="BA46" s="8">
        <v>3</v>
      </c>
      <c r="BG46" s="8">
        <v>2</v>
      </c>
      <c r="BM46" s="8">
        <v>2</v>
      </c>
      <c r="BS46" s="8">
        <v>0</v>
      </c>
      <c r="CE46" s="8">
        <v>0</v>
      </c>
      <c r="CK46" s="8">
        <v>0</v>
      </c>
      <c r="CQ46" s="8">
        <v>0</v>
      </c>
      <c r="CW46" s="8">
        <v>14</v>
      </c>
      <c r="DC46" s="8">
        <v>0</v>
      </c>
      <c r="DI46" s="8">
        <v>0</v>
      </c>
      <c r="DU46" s="4">
        <v>0</v>
      </c>
      <c r="DW46" s="4"/>
      <c r="EC46" s="8">
        <v>0</v>
      </c>
    </row>
    <row r="47" spans="1:133" s="8" customFormat="1" x14ac:dyDescent="0.25">
      <c r="A47" s="8" t="s">
        <v>217</v>
      </c>
      <c r="B47" s="8" t="s">
        <v>219</v>
      </c>
      <c r="C47" s="8" t="s">
        <v>218</v>
      </c>
      <c r="F47" s="8">
        <v>320</v>
      </c>
      <c r="G47" s="4">
        <f t="shared" si="0"/>
        <v>6.0606060606060608E-2</v>
      </c>
      <c r="H47" s="8">
        <v>22</v>
      </c>
      <c r="I47" s="9">
        <f t="shared" si="4"/>
        <v>782.22222222222217</v>
      </c>
      <c r="J47" s="9">
        <f t="shared" si="1"/>
        <v>78.222222222222229</v>
      </c>
      <c r="V47" s="9">
        <f t="shared" si="2"/>
        <v>64.533333333333331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>
        <f t="shared" si="3"/>
        <v>46.93333333333333</v>
      </c>
      <c r="AO47" s="9">
        <v>64.533333333333331</v>
      </c>
      <c r="AU47" s="8">
        <v>3</v>
      </c>
      <c r="BA47" s="8">
        <v>3</v>
      </c>
      <c r="BG47" s="8">
        <v>3</v>
      </c>
      <c r="BM47" s="8">
        <v>3</v>
      </c>
      <c r="BS47" s="8">
        <v>0</v>
      </c>
      <c r="CE47" s="8">
        <v>0</v>
      </c>
      <c r="CK47" s="8">
        <v>0</v>
      </c>
      <c r="CQ47" s="8">
        <v>0</v>
      </c>
      <c r="CW47" s="8">
        <v>0</v>
      </c>
      <c r="DC47" s="8">
        <v>0</v>
      </c>
      <c r="DI47" s="8">
        <v>0</v>
      </c>
      <c r="DU47" s="4">
        <v>0</v>
      </c>
      <c r="DW47" s="4"/>
      <c r="EC47" s="8">
        <v>0</v>
      </c>
    </row>
    <row r="48" spans="1:133" s="8" customFormat="1" x14ac:dyDescent="0.25">
      <c r="A48" s="8" t="s">
        <v>218</v>
      </c>
      <c r="B48" s="8" t="s">
        <v>224</v>
      </c>
      <c r="C48" s="8" t="s">
        <v>187</v>
      </c>
      <c r="F48" s="8">
        <v>229</v>
      </c>
      <c r="G48" s="4">
        <f t="shared" si="0"/>
        <v>4.3371212121212123E-2</v>
      </c>
      <c r="H48" s="8">
        <v>22</v>
      </c>
      <c r="I48" s="9">
        <f>((F48*H48)/9)+200</f>
        <v>759.77777777777783</v>
      </c>
      <c r="J48" s="9">
        <f t="shared" si="1"/>
        <v>75.977777777777789</v>
      </c>
      <c r="V48" s="9">
        <f t="shared" si="2"/>
        <v>62.681666666666672</v>
      </c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>
        <f t="shared" si="3"/>
        <v>45.586666666666666</v>
      </c>
      <c r="AO48" s="9">
        <v>62.681666666666672</v>
      </c>
      <c r="AU48" s="8">
        <v>2</v>
      </c>
      <c r="BA48" s="8">
        <v>2</v>
      </c>
      <c r="BG48" s="8">
        <v>1</v>
      </c>
      <c r="BM48" s="8">
        <v>1</v>
      </c>
      <c r="BS48" s="8">
        <v>0</v>
      </c>
      <c r="CE48" s="8">
        <v>0</v>
      </c>
      <c r="CK48" s="8">
        <v>0</v>
      </c>
      <c r="CQ48" s="8">
        <v>0</v>
      </c>
      <c r="CW48" s="8">
        <v>14</v>
      </c>
      <c r="DC48" s="8">
        <v>0</v>
      </c>
      <c r="DI48" s="8">
        <v>0</v>
      </c>
      <c r="DU48" s="4">
        <v>0</v>
      </c>
      <c r="DW48" s="4"/>
      <c r="EC48" s="8">
        <v>0</v>
      </c>
    </row>
    <row r="49" spans="1:133" s="8" customFormat="1" x14ac:dyDescent="0.25">
      <c r="A49" s="8" t="s">
        <v>219</v>
      </c>
      <c r="B49" s="8" t="s">
        <v>217</v>
      </c>
      <c r="C49" s="8" t="s">
        <v>216</v>
      </c>
      <c r="F49" s="8">
        <v>915</v>
      </c>
      <c r="G49" s="4">
        <f t="shared" si="0"/>
        <v>0.17329545454545456</v>
      </c>
      <c r="H49" s="8">
        <v>22</v>
      </c>
      <c r="I49" s="9">
        <f t="shared" si="4"/>
        <v>2236.6666666666665</v>
      </c>
      <c r="J49" s="9">
        <f t="shared" si="1"/>
        <v>223.66666666666666</v>
      </c>
      <c r="V49" s="9">
        <f t="shared" si="2"/>
        <v>184.52500000000001</v>
      </c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>
        <f t="shared" si="3"/>
        <v>134.19999999999999</v>
      </c>
      <c r="AO49" s="9">
        <v>184.52500000000001</v>
      </c>
      <c r="AU49" s="8">
        <v>6</v>
      </c>
      <c r="BA49" s="8">
        <v>6</v>
      </c>
      <c r="BG49" s="8">
        <v>4</v>
      </c>
      <c r="BM49" s="8">
        <v>4</v>
      </c>
      <c r="BS49" s="8">
        <v>0</v>
      </c>
      <c r="CE49" s="8">
        <v>0</v>
      </c>
      <c r="CK49" s="8">
        <v>0</v>
      </c>
      <c r="CQ49" s="8">
        <v>0</v>
      </c>
      <c r="CW49" s="8">
        <v>14</v>
      </c>
      <c r="DC49" s="8">
        <v>0</v>
      </c>
      <c r="DI49" s="8">
        <v>0</v>
      </c>
      <c r="DU49" s="4">
        <v>0</v>
      </c>
      <c r="DW49" s="4"/>
      <c r="EC49" s="8">
        <v>0.1</v>
      </c>
    </row>
    <row r="50" spans="1:133" s="8" customFormat="1" x14ac:dyDescent="0.25">
      <c r="A50" s="8" t="s">
        <v>219</v>
      </c>
      <c r="B50" s="8" t="s">
        <v>216</v>
      </c>
      <c r="C50" s="8" t="s">
        <v>187</v>
      </c>
      <c r="F50" s="8">
        <v>546</v>
      </c>
      <c r="G50" s="4">
        <f t="shared" si="0"/>
        <v>0.10340909090909091</v>
      </c>
      <c r="H50" s="8">
        <v>22</v>
      </c>
      <c r="I50" s="9">
        <f t="shared" si="4"/>
        <v>1334.6666666666667</v>
      </c>
      <c r="J50" s="9">
        <f t="shared" si="1"/>
        <v>133.46666666666667</v>
      </c>
      <c r="V50" s="9">
        <f t="shared" si="2"/>
        <v>110.11</v>
      </c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>
        <f t="shared" si="3"/>
        <v>80.08</v>
      </c>
      <c r="AO50" s="9">
        <v>110.11</v>
      </c>
      <c r="AU50" s="8">
        <v>3</v>
      </c>
      <c r="BA50" s="8">
        <v>3</v>
      </c>
      <c r="BG50" s="8">
        <v>3</v>
      </c>
      <c r="BM50" s="8">
        <v>3</v>
      </c>
      <c r="BS50" s="8">
        <v>0</v>
      </c>
      <c r="CE50" s="8">
        <v>0</v>
      </c>
      <c r="CK50" s="8">
        <v>0</v>
      </c>
      <c r="CQ50" s="8">
        <v>0</v>
      </c>
      <c r="CW50" s="8">
        <v>0</v>
      </c>
      <c r="DC50" s="8">
        <v>0</v>
      </c>
      <c r="DI50" s="8">
        <v>0</v>
      </c>
      <c r="DU50" s="4">
        <v>0</v>
      </c>
      <c r="DW50" s="4"/>
      <c r="EC50" s="8">
        <v>0.11</v>
      </c>
    </row>
    <row r="51" spans="1:133" s="8" customFormat="1" x14ac:dyDescent="0.25">
      <c r="A51" s="8" t="s">
        <v>220</v>
      </c>
      <c r="B51" s="8" t="s">
        <v>223</v>
      </c>
      <c r="C51" s="8" t="s">
        <v>225</v>
      </c>
      <c r="F51" s="8">
        <v>247</v>
      </c>
      <c r="G51" s="4">
        <f t="shared" si="0"/>
        <v>4.6780303030303033E-2</v>
      </c>
      <c r="H51" s="8">
        <v>26</v>
      </c>
      <c r="I51" s="9">
        <f t="shared" si="4"/>
        <v>713.55555555555554</v>
      </c>
      <c r="J51" s="9">
        <f t="shared" si="1"/>
        <v>71.355555555555554</v>
      </c>
      <c r="V51" s="9">
        <f t="shared" si="2"/>
        <v>58.868333333333332</v>
      </c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>
        <f t="shared" si="3"/>
        <v>42.813333333333333</v>
      </c>
      <c r="AO51" s="9">
        <v>58.868333333333332</v>
      </c>
      <c r="AU51" s="8">
        <v>3</v>
      </c>
      <c r="BA51" s="8">
        <v>3</v>
      </c>
      <c r="BG51" s="8">
        <v>4</v>
      </c>
      <c r="BM51" s="8">
        <v>4</v>
      </c>
      <c r="BS51" s="8">
        <v>494</v>
      </c>
      <c r="CE51" s="8">
        <v>0</v>
      </c>
      <c r="CK51" s="8">
        <v>0</v>
      </c>
      <c r="CQ51" s="8">
        <v>0</v>
      </c>
      <c r="CW51" s="8">
        <v>20</v>
      </c>
      <c r="DC51" s="8">
        <v>0</v>
      </c>
      <c r="DI51" s="8">
        <v>0</v>
      </c>
      <c r="DU51" s="4">
        <v>4.6780303030303033E-2</v>
      </c>
      <c r="DW51" s="4"/>
      <c r="EC51" s="8">
        <v>0</v>
      </c>
    </row>
    <row r="52" spans="1:133" s="8" customFormat="1" x14ac:dyDescent="0.25">
      <c r="A52" s="8" t="s">
        <v>220</v>
      </c>
      <c r="B52" s="8" t="s">
        <v>225</v>
      </c>
      <c r="C52" s="8" t="s">
        <v>226</v>
      </c>
      <c r="F52" s="8">
        <v>231</v>
      </c>
      <c r="G52" s="4">
        <f t="shared" si="0"/>
        <v>4.3749999999999997E-2</v>
      </c>
      <c r="H52" s="8">
        <v>26</v>
      </c>
      <c r="I52" s="9">
        <f t="shared" si="4"/>
        <v>667.33333333333337</v>
      </c>
      <c r="J52" s="9">
        <f t="shared" si="1"/>
        <v>66.733333333333334</v>
      </c>
      <c r="V52" s="9">
        <f t="shared" si="2"/>
        <v>55.055</v>
      </c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>
        <f t="shared" si="3"/>
        <v>40.04</v>
      </c>
      <c r="AO52" s="9">
        <v>55.055</v>
      </c>
      <c r="AU52" s="8">
        <v>2</v>
      </c>
      <c r="BA52" s="8">
        <v>2</v>
      </c>
      <c r="BG52" s="8">
        <v>2</v>
      </c>
      <c r="BM52" s="8">
        <v>2</v>
      </c>
      <c r="BS52" s="8">
        <v>462</v>
      </c>
      <c r="CE52" s="8">
        <v>0</v>
      </c>
      <c r="CK52" s="8">
        <v>0</v>
      </c>
      <c r="CQ52" s="8">
        <v>0</v>
      </c>
      <c r="CW52" s="8">
        <v>0</v>
      </c>
      <c r="DC52" s="8">
        <v>0</v>
      </c>
      <c r="DI52" s="8">
        <v>0</v>
      </c>
      <c r="DU52" s="4">
        <v>4.3749999999999997E-2</v>
      </c>
      <c r="DW52" s="4"/>
      <c r="EC52" s="8">
        <v>0</v>
      </c>
    </row>
    <row r="53" spans="1:133" s="8" customFormat="1" x14ac:dyDescent="0.25">
      <c r="A53" s="8" t="s">
        <v>220</v>
      </c>
      <c r="B53" s="8" t="s">
        <v>226</v>
      </c>
      <c r="C53" s="8" t="s">
        <v>227</v>
      </c>
      <c r="F53" s="8">
        <v>194</v>
      </c>
      <c r="G53" s="4">
        <f t="shared" si="0"/>
        <v>3.6742424242424243E-2</v>
      </c>
      <c r="H53" s="8">
        <v>26</v>
      </c>
      <c r="I53" s="9">
        <f t="shared" si="4"/>
        <v>560.44444444444446</v>
      </c>
      <c r="J53" s="9">
        <f t="shared" si="1"/>
        <v>56.044444444444451</v>
      </c>
      <c r="V53" s="9">
        <f t="shared" si="2"/>
        <v>46.236666666666665</v>
      </c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>
        <f t="shared" si="3"/>
        <v>33.626666666666665</v>
      </c>
      <c r="AO53" s="9">
        <v>46.236666666666665</v>
      </c>
      <c r="AU53" s="8">
        <v>0</v>
      </c>
      <c r="BA53" s="8">
        <v>0</v>
      </c>
      <c r="BG53" s="8">
        <v>2</v>
      </c>
      <c r="BM53" s="8">
        <v>2</v>
      </c>
      <c r="BS53" s="8">
        <v>388</v>
      </c>
      <c r="CE53" s="8">
        <v>0</v>
      </c>
      <c r="CK53" s="8">
        <v>0</v>
      </c>
      <c r="CQ53" s="8">
        <v>0</v>
      </c>
      <c r="CW53" s="8">
        <v>0</v>
      </c>
      <c r="DC53" s="8">
        <v>0</v>
      </c>
      <c r="DI53" s="8">
        <v>0</v>
      </c>
      <c r="DU53" s="4">
        <v>3.6742424242424243E-2</v>
      </c>
      <c r="DW53" s="4"/>
      <c r="EC53" s="8">
        <v>0</v>
      </c>
    </row>
    <row r="54" spans="1:133" s="8" customFormat="1" x14ac:dyDescent="0.25">
      <c r="A54" s="8" t="s">
        <v>220</v>
      </c>
      <c r="B54" s="8" t="s">
        <v>227</v>
      </c>
      <c r="C54" s="8" t="s">
        <v>228</v>
      </c>
      <c r="F54" s="8">
        <v>184</v>
      </c>
      <c r="G54" s="4">
        <f t="shared" si="0"/>
        <v>3.4848484848484851E-2</v>
      </c>
      <c r="H54" s="8">
        <v>26</v>
      </c>
      <c r="I54" s="9">
        <f t="shared" si="4"/>
        <v>531.55555555555554</v>
      </c>
      <c r="J54" s="9">
        <f t="shared" si="1"/>
        <v>53.155555555555559</v>
      </c>
      <c r="V54" s="9">
        <f t="shared" si="2"/>
        <v>43.853333333333339</v>
      </c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>
        <f t="shared" si="3"/>
        <v>31.893333333333331</v>
      </c>
      <c r="AO54" s="9">
        <v>43.853333333333339</v>
      </c>
      <c r="AU54" s="8">
        <v>6</v>
      </c>
      <c r="BA54" s="8">
        <v>6</v>
      </c>
      <c r="BG54" s="8">
        <v>3</v>
      </c>
      <c r="BM54" s="8">
        <v>3</v>
      </c>
      <c r="BS54" s="8">
        <v>365</v>
      </c>
      <c r="CE54" s="8">
        <v>0</v>
      </c>
      <c r="CK54" s="8">
        <v>0</v>
      </c>
      <c r="CQ54" s="8">
        <v>0</v>
      </c>
      <c r="CW54" s="8">
        <v>0</v>
      </c>
      <c r="DC54" s="8">
        <v>0</v>
      </c>
      <c r="DI54" s="8">
        <v>0</v>
      </c>
      <c r="DU54" s="4">
        <v>3.4848484848484851E-2</v>
      </c>
      <c r="DW54" s="4"/>
      <c r="EC54" s="8">
        <v>0</v>
      </c>
    </row>
    <row r="55" spans="1:133" s="8" customFormat="1" x14ac:dyDescent="0.25">
      <c r="A55" s="8" t="s">
        <v>220</v>
      </c>
      <c r="B55" s="8" t="s">
        <v>228</v>
      </c>
      <c r="C55" s="8" t="s">
        <v>229</v>
      </c>
      <c r="F55" s="8">
        <v>773</v>
      </c>
      <c r="G55" s="4">
        <f t="shared" si="0"/>
        <v>0.14640151515151514</v>
      </c>
      <c r="H55" s="8">
        <v>26</v>
      </c>
      <c r="I55" s="9">
        <f t="shared" si="4"/>
        <v>2233.1111111111113</v>
      </c>
      <c r="J55" s="9">
        <f t="shared" si="1"/>
        <v>223.31111111111113</v>
      </c>
      <c r="V55" s="9">
        <f t="shared" si="2"/>
        <v>184.23166666666668</v>
      </c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>
        <f t="shared" si="3"/>
        <v>133.98666666666668</v>
      </c>
      <c r="AO55" s="9">
        <v>184.23166666666668</v>
      </c>
      <c r="AU55" s="8">
        <v>5</v>
      </c>
      <c r="BA55" s="8">
        <v>5</v>
      </c>
      <c r="BG55" s="8">
        <v>5</v>
      </c>
      <c r="BM55" s="8">
        <v>5</v>
      </c>
      <c r="BS55" s="8">
        <v>2150</v>
      </c>
      <c r="CE55" s="8">
        <v>2</v>
      </c>
      <c r="CK55" s="8">
        <v>0</v>
      </c>
      <c r="CQ55" s="8">
        <v>250</v>
      </c>
      <c r="CW55" s="8">
        <v>42</v>
      </c>
      <c r="DC55" s="8">
        <v>0</v>
      </c>
      <c r="DI55" s="8">
        <v>60</v>
      </c>
      <c r="DU55" s="4">
        <v>0.14640151515151514</v>
      </c>
      <c r="DW55" s="4"/>
      <c r="EC55" s="8">
        <v>0</v>
      </c>
    </row>
    <row r="56" spans="1:133" x14ac:dyDescent="0.25">
      <c r="A56" s="8" t="s">
        <v>101</v>
      </c>
      <c r="B56" s="8" t="s">
        <v>145</v>
      </c>
      <c r="C56" s="8" t="s">
        <v>103</v>
      </c>
      <c r="F56" s="8">
        <v>1412</v>
      </c>
      <c r="G56" s="4">
        <f t="shared" si="0"/>
        <v>0.2674242424242424</v>
      </c>
      <c r="H56" s="8">
        <v>32</v>
      </c>
      <c r="I56" s="4">
        <f t="shared" si="4"/>
        <v>5020.4444444444443</v>
      </c>
      <c r="J56" s="4">
        <f t="shared" si="1"/>
        <v>502.04444444444448</v>
      </c>
      <c r="V56" s="5">
        <f t="shared" si="2"/>
        <v>414.18666666666667</v>
      </c>
      <c r="AI56" s="4">
        <f t="shared" si="3"/>
        <v>301.22666666666663</v>
      </c>
      <c r="AO56" s="5">
        <v>414.18666666666667</v>
      </c>
      <c r="AU56" s="8">
        <v>8</v>
      </c>
      <c r="BA56" s="8">
        <v>8</v>
      </c>
      <c r="BG56" s="8">
        <v>3</v>
      </c>
      <c r="BM56" s="8">
        <v>3</v>
      </c>
      <c r="BS56" s="8">
        <v>116</v>
      </c>
      <c r="CE56" s="8">
        <v>0</v>
      </c>
      <c r="CK56" s="8">
        <v>0</v>
      </c>
      <c r="CQ56" s="8">
        <v>128</v>
      </c>
      <c r="CW56" s="8">
        <v>30</v>
      </c>
      <c r="DC56" s="8">
        <v>0</v>
      </c>
      <c r="DI56" s="8">
        <v>0</v>
      </c>
      <c r="DU56" s="4">
        <v>0</v>
      </c>
      <c r="DV56" s="4"/>
      <c r="EC56" s="8">
        <v>0</v>
      </c>
    </row>
    <row r="57" spans="1:133" x14ac:dyDescent="0.25">
      <c r="A57" s="8" t="s">
        <v>102</v>
      </c>
      <c r="B57" s="8" t="s">
        <v>145</v>
      </c>
      <c r="C57" s="8" t="s">
        <v>188</v>
      </c>
      <c r="F57" s="8">
        <v>1244</v>
      </c>
      <c r="G57" s="4">
        <f t="shared" si="0"/>
        <v>0.2356060606060606</v>
      </c>
      <c r="H57" s="8">
        <v>32</v>
      </c>
      <c r="I57" s="4">
        <f t="shared" si="4"/>
        <v>4423.1111111111113</v>
      </c>
      <c r="J57" s="4">
        <f t="shared" si="1"/>
        <v>442.31111111111113</v>
      </c>
      <c r="V57" s="5">
        <f t="shared" si="2"/>
        <v>364.90666666666669</v>
      </c>
      <c r="AI57" s="4">
        <f t="shared" si="3"/>
        <v>265.38666666666666</v>
      </c>
      <c r="AO57" s="5">
        <v>364.90666666666669</v>
      </c>
      <c r="AU57" s="8">
        <v>5</v>
      </c>
      <c r="BA57" s="8">
        <v>5</v>
      </c>
      <c r="BG57" s="8">
        <v>3</v>
      </c>
      <c r="BM57" s="8">
        <v>3</v>
      </c>
      <c r="BS57" s="8">
        <v>0</v>
      </c>
      <c r="CE57" s="8">
        <v>0</v>
      </c>
      <c r="CK57" s="8">
        <v>0</v>
      </c>
      <c r="CQ57" s="8">
        <v>0</v>
      </c>
      <c r="CW57" s="8">
        <v>30</v>
      </c>
      <c r="DC57" s="8">
        <v>0</v>
      </c>
      <c r="DI57" s="8">
        <v>0</v>
      </c>
      <c r="DU57" s="4">
        <v>0</v>
      </c>
      <c r="DV57" s="4"/>
      <c r="EC57" s="8">
        <v>0</v>
      </c>
    </row>
    <row r="58" spans="1:133" x14ac:dyDescent="0.25">
      <c r="A58" s="8" t="s">
        <v>103</v>
      </c>
      <c r="B58" s="8" t="s">
        <v>146</v>
      </c>
      <c r="C58" s="8" t="s">
        <v>189</v>
      </c>
      <c r="F58" s="8">
        <v>293</v>
      </c>
      <c r="G58" s="4">
        <f t="shared" si="0"/>
        <v>5.5492424242424246E-2</v>
      </c>
      <c r="H58" s="8">
        <v>32</v>
      </c>
      <c r="I58" s="4">
        <f t="shared" si="4"/>
        <v>1041.7777777777778</v>
      </c>
      <c r="J58" s="4">
        <f t="shared" si="1"/>
        <v>104.17777777777779</v>
      </c>
      <c r="V58" s="5">
        <f t="shared" si="2"/>
        <v>85.946666666666673</v>
      </c>
      <c r="AI58" s="4">
        <f t="shared" si="3"/>
        <v>62.506666666666668</v>
      </c>
      <c r="AO58" s="5">
        <v>85.946666666666673</v>
      </c>
      <c r="AU58" s="8">
        <v>2</v>
      </c>
      <c r="BA58" s="8">
        <v>2</v>
      </c>
      <c r="BG58" s="8">
        <v>4</v>
      </c>
      <c r="BM58" s="8">
        <v>4</v>
      </c>
      <c r="BS58" s="8">
        <v>0</v>
      </c>
      <c r="CE58" s="8">
        <v>0</v>
      </c>
      <c r="CK58" s="8">
        <v>0</v>
      </c>
      <c r="CQ58" s="8">
        <v>0</v>
      </c>
      <c r="CW58" s="8">
        <v>24</v>
      </c>
      <c r="DC58" s="8">
        <v>0</v>
      </c>
      <c r="DI58" s="8">
        <v>0</v>
      </c>
      <c r="DU58" s="4">
        <v>0</v>
      </c>
      <c r="DV58" s="4"/>
      <c r="EC58" s="8">
        <v>0</v>
      </c>
    </row>
    <row r="59" spans="1:133" x14ac:dyDescent="0.25">
      <c r="A59" s="8" t="s">
        <v>103</v>
      </c>
      <c r="B59" s="8" t="s">
        <v>147</v>
      </c>
      <c r="C59" s="8" t="s">
        <v>190</v>
      </c>
      <c r="F59" s="8">
        <v>246</v>
      </c>
      <c r="G59" s="4">
        <f t="shared" si="0"/>
        <v>4.6590909090909093E-2</v>
      </c>
      <c r="H59" s="8">
        <v>32</v>
      </c>
      <c r="I59" s="4">
        <f t="shared" si="4"/>
        <v>874.66666666666663</v>
      </c>
      <c r="J59" s="4">
        <f t="shared" si="1"/>
        <v>87.466666666666669</v>
      </c>
      <c r="V59" s="5">
        <f t="shared" si="2"/>
        <v>72.16</v>
      </c>
      <c r="AI59" s="4">
        <f t="shared" si="3"/>
        <v>52.48</v>
      </c>
      <c r="AO59" s="5">
        <v>72.16</v>
      </c>
      <c r="AU59" s="8">
        <v>3</v>
      </c>
      <c r="BA59" s="8">
        <v>3</v>
      </c>
      <c r="BG59" s="8">
        <v>4</v>
      </c>
      <c r="BM59" s="8">
        <v>4</v>
      </c>
      <c r="BS59" s="8">
        <v>0</v>
      </c>
      <c r="CE59" s="8">
        <v>0</v>
      </c>
      <c r="CK59" s="8">
        <v>0</v>
      </c>
      <c r="CQ59" s="8">
        <v>0</v>
      </c>
      <c r="CW59" s="8">
        <v>0</v>
      </c>
      <c r="DC59" s="8">
        <v>0</v>
      </c>
      <c r="DI59" s="8">
        <v>0</v>
      </c>
      <c r="DU59" s="4">
        <v>0</v>
      </c>
      <c r="DV59" s="4"/>
      <c r="EC59" s="8">
        <v>0</v>
      </c>
    </row>
    <row r="60" spans="1:133" x14ac:dyDescent="0.25">
      <c r="A60" s="8" t="s">
        <v>103</v>
      </c>
      <c r="B60" s="8" t="s">
        <v>148</v>
      </c>
      <c r="C60" s="8" t="s">
        <v>191</v>
      </c>
      <c r="F60" s="8">
        <v>298</v>
      </c>
      <c r="G60" s="4">
        <f t="shared" si="0"/>
        <v>5.6439393939393942E-2</v>
      </c>
      <c r="H60" s="8">
        <v>32</v>
      </c>
      <c r="I60" s="4">
        <f t="shared" si="4"/>
        <v>1059.5555555555557</v>
      </c>
      <c r="J60" s="4">
        <f t="shared" si="1"/>
        <v>105.95555555555558</v>
      </c>
      <c r="V60" s="5">
        <f t="shared" si="2"/>
        <v>87.413333333333341</v>
      </c>
      <c r="AI60" s="4">
        <f t="shared" si="3"/>
        <v>63.573333333333338</v>
      </c>
      <c r="AO60" s="5">
        <v>87.413333333333341</v>
      </c>
      <c r="AU60" s="8">
        <v>1</v>
      </c>
      <c r="BA60" s="8">
        <v>1</v>
      </c>
      <c r="BG60" s="8">
        <v>4</v>
      </c>
      <c r="BM60" s="8">
        <v>4</v>
      </c>
      <c r="BS60" s="8">
        <v>0</v>
      </c>
      <c r="CE60" s="8">
        <v>0</v>
      </c>
      <c r="CK60" s="8">
        <v>0</v>
      </c>
      <c r="CQ60" s="8">
        <v>0</v>
      </c>
      <c r="CW60" s="8">
        <v>0</v>
      </c>
      <c r="DC60" s="8">
        <v>0</v>
      </c>
      <c r="DI60" s="8">
        <v>0</v>
      </c>
      <c r="DU60" s="4">
        <v>0</v>
      </c>
      <c r="DV60" s="4"/>
      <c r="EC60" s="8">
        <v>0</v>
      </c>
    </row>
    <row r="61" spans="1:133" x14ac:dyDescent="0.25">
      <c r="A61" s="8" t="s">
        <v>103</v>
      </c>
      <c r="B61" s="8" t="s">
        <v>105</v>
      </c>
      <c r="C61" s="8" t="s">
        <v>104</v>
      </c>
      <c r="F61" s="8">
        <v>397</v>
      </c>
      <c r="G61" s="4">
        <f t="shared" si="0"/>
        <v>7.5189393939393945E-2</v>
      </c>
      <c r="H61" s="8">
        <v>32</v>
      </c>
      <c r="I61" s="4">
        <f t="shared" si="4"/>
        <v>1411.5555555555557</v>
      </c>
      <c r="J61" s="4">
        <f t="shared" si="1"/>
        <v>141.15555555555557</v>
      </c>
      <c r="V61" s="5">
        <f t="shared" si="2"/>
        <v>116.45333333333335</v>
      </c>
      <c r="AI61" s="4">
        <f t="shared" si="3"/>
        <v>84.693333333333342</v>
      </c>
      <c r="AO61" s="5">
        <v>116.45333333333335</v>
      </c>
      <c r="AU61" s="8">
        <v>1</v>
      </c>
      <c r="BA61" s="8">
        <v>1</v>
      </c>
      <c r="BG61" s="8">
        <v>4</v>
      </c>
      <c r="BM61" s="8">
        <v>4</v>
      </c>
      <c r="BS61" s="8">
        <v>0</v>
      </c>
      <c r="CE61" s="8">
        <v>0</v>
      </c>
      <c r="CK61" s="8">
        <v>0</v>
      </c>
      <c r="CQ61" s="8">
        <v>0</v>
      </c>
      <c r="CW61" s="8">
        <v>20</v>
      </c>
      <c r="DC61" s="8">
        <v>0</v>
      </c>
      <c r="DI61" s="8">
        <v>0</v>
      </c>
      <c r="DU61" s="4">
        <v>0</v>
      </c>
      <c r="DV61" s="4"/>
      <c r="EC61" s="8">
        <v>0</v>
      </c>
    </row>
    <row r="62" spans="1:133" x14ac:dyDescent="0.25">
      <c r="A62" s="8" t="s">
        <v>104</v>
      </c>
      <c r="B62" s="8" t="s">
        <v>149</v>
      </c>
      <c r="C62" s="8" t="s">
        <v>191</v>
      </c>
      <c r="F62" s="8">
        <v>513</v>
      </c>
      <c r="G62" s="4">
        <f t="shared" si="0"/>
        <v>9.7159090909090903E-2</v>
      </c>
      <c r="H62" s="8">
        <v>28</v>
      </c>
      <c r="I62" s="4">
        <f t="shared" si="4"/>
        <v>1596</v>
      </c>
      <c r="J62" s="4">
        <f t="shared" si="1"/>
        <v>159.60000000000002</v>
      </c>
      <c r="V62" s="5">
        <f t="shared" si="2"/>
        <v>131.66999999999999</v>
      </c>
      <c r="AI62" s="4">
        <f t="shared" si="3"/>
        <v>95.759999999999991</v>
      </c>
      <c r="AO62" s="5">
        <v>131.66999999999999</v>
      </c>
      <c r="AU62" s="8">
        <v>3</v>
      </c>
      <c r="BA62" s="8">
        <v>3</v>
      </c>
      <c r="BG62" s="8">
        <v>6</v>
      </c>
      <c r="BM62" s="8">
        <v>6</v>
      </c>
      <c r="BS62" s="8">
        <v>0</v>
      </c>
      <c r="CE62" s="8">
        <v>0</v>
      </c>
      <c r="CK62" s="8">
        <v>0</v>
      </c>
      <c r="CQ62" s="8">
        <v>0</v>
      </c>
      <c r="CW62" s="8">
        <v>22</v>
      </c>
      <c r="DC62" s="8">
        <v>0</v>
      </c>
      <c r="DI62" s="8">
        <v>0</v>
      </c>
      <c r="DU62" s="4">
        <v>0</v>
      </c>
      <c r="DV62" s="4"/>
      <c r="EC62" s="8">
        <v>0</v>
      </c>
    </row>
    <row r="63" spans="1:133" x14ac:dyDescent="0.25">
      <c r="A63" s="8" t="s">
        <v>105</v>
      </c>
      <c r="B63" s="8" t="s">
        <v>149</v>
      </c>
      <c r="C63" s="8" t="s">
        <v>192</v>
      </c>
      <c r="F63" s="8">
        <v>341</v>
      </c>
      <c r="G63" s="4">
        <f t="shared" si="0"/>
        <v>6.458333333333334E-2</v>
      </c>
      <c r="H63" s="8">
        <v>32</v>
      </c>
      <c r="I63" s="4">
        <f t="shared" si="4"/>
        <v>1212.4444444444443</v>
      </c>
      <c r="J63" s="4">
        <f t="shared" si="1"/>
        <v>121.24444444444444</v>
      </c>
      <c r="V63" s="5">
        <f t="shared" si="2"/>
        <v>100.02666666666666</v>
      </c>
      <c r="AI63" s="4">
        <f t="shared" si="3"/>
        <v>72.746666666666655</v>
      </c>
      <c r="AO63" s="5">
        <v>100.02666666666666</v>
      </c>
      <c r="AU63" s="8">
        <v>2</v>
      </c>
      <c r="BA63" s="8">
        <v>2</v>
      </c>
      <c r="BG63" s="8">
        <v>3</v>
      </c>
      <c r="BM63" s="8">
        <v>3</v>
      </c>
      <c r="BS63" s="8">
        <v>0</v>
      </c>
      <c r="CE63" s="8">
        <v>0</v>
      </c>
      <c r="CK63" s="8">
        <v>0</v>
      </c>
      <c r="CQ63" s="8">
        <v>0</v>
      </c>
      <c r="CW63" s="8">
        <v>18</v>
      </c>
      <c r="DC63" s="8">
        <v>0</v>
      </c>
      <c r="DI63" s="8">
        <v>0</v>
      </c>
      <c r="DU63" s="4">
        <v>0</v>
      </c>
      <c r="DV63" s="4"/>
      <c r="EC63" s="8">
        <v>0</v>
      </c>
    </row>
    <row r="64" spans="1:133" x14ac:dyDescent="0.25">
      <c r="A64" s="8" t="s">
        <v>105</v>
      </c>
      <c r="B64" s="8" t="s">
        <v>150</v>
      </c>
      <c r="C64" s="8" t="s">
        <v>193</v>
      </c>
      <c r="F64" s="8">
        <v>378</v>
      </c>
      <c r="G64" s="4">
        <f t="shared" si="0"/>
        <v>7.1590909090909094E-2</v>
      </c>
      <c r="H64" s="8">
        <v>32</v>
      </c>
      <c r="I64" s="4">
        <f t="shared" si="4"/>
        <v>1344</v>
      </c>
      <c r="J64" s="4">
        <f t="shared" si="1"/>
        <v>134.4</v>
      </c>
      <c r="V64" s="5">
        <f t="shared" si="2"/>
        <v>110.88</v>
      </c>
      <c r="AI64" s="4">
        <f t="shared" si="3"/>
        <v>80.64</v>
      </c>
      <c r="AO64" s="5">
        <v>110.88</v>
      </c>
      <c r="AU64" s="8">
        <v>3</v>
      </c>
      <c r="BA64" s="8">
        <v>3</v>
      </c>
      <c r="BG64" s="8">
        <v>2</v>
      </c>
      <c r="BM64" s="8">
        <v>2</v>
      </c>
      <c r="BS64" s="8">
        <v>0</v>
      </c>
      <c r="CE64" s="8">
        <v>0</v>
      </c>
      <c r="CK64" s="8">
        <v>0</v>
      </c>
      <c r="CQ64" s="8">
        <v>128</v>
      </c>
      <c r="CW64" s="8">
        <v>20</v>
      </c>
      <c r="DC64" s="8">
        <v>0</v>
      </c>
      <c r="DI64" s="8">
        <v>0</v>
      </c>
      <c r="DU64" s="4">
        <v>0</v>
      </c>
      <c r="DV64" s="4"/>
      <c r="EC64" s="8">
        <v>0</v>
      </c>
    </row>
    <row r="65" spans="1:133" x14ac:dyDescent="0.25">
      <c r="A65" s="8" t="s">
        <v>106</v>
      </c>
      <c r="B65" s="8" t="s">
        <v>151</v>
      </c>
      <c r="C65" s="8" t="s">
        <v>187</v>
      </c>
      <c r="F65" s="8">
        <v>356</v>
      </c>
      <c r="G65" s="4">
        <f t="shared" si="0"/>
        <v>6.7424242424242428E-2</v>
      </c>
      <c r="H65" s="8">
        <v>22</v>
      </c>
      <c r="I65" s="4">
        <f t="shared" ref="I65:I96" si="5">(F65*H65)/9</f>
        <v>870.22222222222217</v>
      </c>
      <c r="J65" s="4">
        <f t="shared" ref="J65:J96" si="6">I65*0.1</f>
        <v>87.022222222222226</v>
      </c>
      <c r="V65" s="5">
        <f t="shared" ref="V65:V96" si="7">(165*I65)/2000</f>
        <v>71.793333333333322</v>
      </c>
      <c r="AI65" s="4">
        <f t="shared" ref="AI65:AI96" si="8">I65*0.06</f>
        <v>52.213333333333331</v>
      </c>
      <c r="AO65" s="5">
        <v>71.793333333333322</v>
      </c>
      <c r="AU65" s="8">
        <v>2</v>
      </c>
      <c r="BA65" s="8">
        <v>2</v>
      </c>
      <c r="BG65" s="8">
        <v>1</v>
      </c>
      <c r="BM65" s="8">
        <v>1</v>
      </c>
      <c r="BS65" s="8">
        <v>0</v>
      </c>
      <c r="CE65" s="8">
        <v>0</v>
      </c>
      <c r="CK65" s="8">
        <v>0</v>
      </c>
      <c r="CQ65" s="8">
        <v>0</v>
      </c>
      <c r="CW65" s="8">
        <v>18</v>
      </c>
      <c r="DC65" s="8">
        <v>0</v>
      </c>
      <c r="DI65" s="8">
        <v>0</v>
      </c>
      <c r="DU65" s="4">
        <v>0</v>
      </c>
      <c r="DV65" s="4"/>
      <c r="EC65" s="8">
        <v>0</v>
      </c>
    </row>
    <row r="66" spans="1:133" x14ac:dyDescent="0.25">
      <c r="A66" s="8" t="s">
        <v>107</v>
      </c>
      <c r="B66" s="8" t="s">
        <v>152</v>
      </c>
      <c r="C66" s="8" t="s">
        <v>194</v>
      </c>
      <c r="F66" s="8">
        <v>975</v>
      </c>
      <c r="G66" s="4">
        <f t="shared" si="0"/>
        <v>0.18465909090909091</v>
      </c>
      <c r="H66" s="8">
        <v>24</v>
      </c>
      <c r="I66" s="4">
        <f t="shared" si="5"/>
        <v>2600</v>
      </c>
      <c r="J66" s="4">
        <f t="shared" si="6"/>
        <v>260</v>
      </c>
      <c r="V66" s="5">
        <f t="shared" si="7"/>
        <v>214.5</v>
      </c>
      <c r="AI66" s="4">
        <f t="shared" si="8"/>
        <v>156</v>
      </c>
      <c r="AO66" s="5">
        <v>214.5</v>
      </c>
      <c r="AU66" s="8">
        <v>5</v>
      </c>
      <c r="BA66" s="8">
        <v>5</v>
      </c>
      <c r="BG66" s="8">
        <v>4</v>
      </c>
      <c r="BM66" s="8">
        <v>4</v>
      </c>
      <c r="BS66" s="8">
        <v>1950</v>
      </c>
      <c r="CE66" s="8">
        <v>0</v>
      </c>
      <c r="CK66" s="8">
        <v>0</v>
      </c>
      <c r="CQ66" s="8">
        <v>0</v>
      </c>
      <c r="CW66" s="8">
        <v>14</v>
      </c>
      <c r="DC66" s="8">
        <v>0</v>
      </c>
      <c r="DI66" s="8">
        <v>0</v>
      </c>
      <c r="DU66" s="4">
        <v>0</v>
      </c>
      <c r="DV66" s="4"/>
      <c r="EC66" s="8">
        <v>0</v>
      </c>
    </row>
    <row r="67" spans="1:133" x14ac:dyDescent="0.25">
      <c r="A67" s="8" t="s">
        <v>107</v>
      </c>
      <c r="B67" s="8" t="s">
        <v>153</v>
      </c>
      <c r="C67" s="8" t="s">
        <v>195</v>
      </c>
      <c r="F67" s="8">
        <v>937</v>
      </c>
      <c r="G67" s="4">
        <f t="shared" si="0"/>
        <v>0.17746212121212121</v>
      </c>
      <c r="H67" s="8">
        <v>24</v>
      </c>
      <c r="I67" s="4">
        <f t="shared" si="5"/>
        <v>2498.6666666666665</v>
      </c>
      <c r="J67" s="4">
        <f t="shared" si="6"/>
        <v>249.86666666666667</v>
      </c>
      <c r="V67" s="5">
        <f t="shared" si="7"/>
        <v>206.14</v>
      </c>
      <c r="AI67" s="4">
        <f t="shared" si="8"/>
        <v>149.91999999999999</v>
      </c>
      <c r="AO67" s="5">
        <v>206.14</v>
      </c>
      <c r="AU67" s="8">
        <v>6</v>
      </c>
      <c r="BA67" s="8">
        <v>6</v>
      </c>
      <c r="BG67" s="8">
        <v>5</v>
      </c>
      <c r="BM67" s="8">
        <v>5</v>
      </c>
      <c r="BS67" s="8">
        <v>1874</v>
      </c>
      <c r="CE67" s="8">
        <v>0</v>
      </c>
      <c r="CK67" s="8">
        <v>0</v>
      </c>
      <c r="CQ67" s="8">
        <v>0</v>
      </c>
      <c r="CW67" s="8">
        <v>0</v>
      </c>
      <c r="DC67" s="8">
        <v>0</v>
      </c>
      <c r="DI67" s="8">
        <v>0</v>
      </c>
      <c r="DU67" s="4">
        <v>0</v>
      </c>
      <c r="DV67" s="4"/>
      <c r="EC67" s="8">
        <v>0.04</v>
      </c>
    </row>
    <row r="68" spans="1:133" x14ac:dyDescent="0.25">
      <c r="A68" s="8" t="s">
        <v>108</v>
      </c>
      <c r="B68" s="8" t="s">
        <v>152</v>
      </c>
      <c r="C68" s="8" t="s">
        <v>196</v>
      </c>
      <c r="F68" s="8">
        <v>627</v>
      </c>
      <c r="G68" s="4">
        <f t="shared" si="0"/>
        <v>0.11874999999999999</v>
      </c>
      <c r="H68" s="8">
        <v>24</v>
      </c>
      <c r="I68" s="4">
        <f t="shared" si="5"/>
        <v>1672</v>
      </c>
      <c r="J68" s="4">
        <f t="shared" si="6"/>
        <v>167.20000000000002</v>
      </c>
      <c r="V68" s="5">
        <f t="shared" si="7"/>
        <v>137.94</v>
      </c>
      <c r="AI68" s="4">
        <f t="shared" si="8"/>
        <v>100.32</v>
      </c>
      <c r="AO68" s="5">
        <v>137.94</v>
      </c>
      <c r="AU68" s="8">
        <v>4</v>
      </c>
      <c r="BA68" s="8">
        <v>4</v>
      </c>
      <c r="BG68" s="8">
        <v>3</v>
      </c>
      <c r="BM68" s="8">
        <v>3</v>
      </c>
      <c r="BS68" s="8">
        <v>0</v>
      </c>
      <c r="CE68" s="8">
        <v>0</v>
      </c>
      <c r="CK68" s="8">
        <v>0</v>
      </c>
      <c r="CQ68" s="8">
        <v>0</v>
      </c>
      <c r="CW68" s="8">
        <v>0</v>
      </c>
      <c r="DC68" s="8">
        <v>0</v>
      </c>
      <c r="DI68" s="8">
        <v>0</v>
      </c>
      <c r="DU68" s="4">
        <v>0</v>
      </c>
      <c r="DV68" s="4"/>
      <c r="EC68" s="8">
        <v>0</v>
      </c>
    </row>
    <row r="69" spans="1:133" x14ac:dyDescent="0.25">
      <c r="A69" s="8" t="s">
        <v>109</v>
      </c>
      <c r="B69" s="8" t="s">
        <v>154</v>
      </c>
      <c r="C69" s="8" t="s">
        <v>110</v>
      </c>
      <c r="F69" s="8">
        <v>380</v>
      </c>
      <c r="G69" s="4">
        <f t="shared" ref="G69:G96" si="9">F69/5280</f>
        <v>7.1969696969696975E-2</v>
      </c>
      <c r="H69" s="8">
        <v>24</v>
      </c>
      <c r="I69" s="4">
        <f t="shared" si="5"/>
        <v>1013.3333333333334</v>
      </c>
      <c r="J69" s="4">
        <f t="shared" si="6"/>
        <v>101.33333333333334</v>
      </c>
      <c r="V69" s="5">
        <f t="shared" si="7"/>
        <v>83.6</v>
      </c>
      <c r="AI69" s="4">
        <f t="shared" si="8"/>
        <v>60.8</v>
      </c>
      <c r="AO69" s="5">
        <v>83.6</v>
      </c>
      <c r="AU69" s="8">
        <v>3</v>
      </c>
      <c r="BA69" s="8">
        <v>3</v>
      </c>
      <c r="BG69" s="8">
        <v>3</v>
      </c>
      <c r="BM69" s="8">
        <v>3</v>
      </c>
      <c r="BS69" s="8">
        <v>0</v>
      </c>
      <c r="CE69" s="8">
        <v>0</v>
      </c>
      <c r="CK69" s="8">
        <v>0</v>
      </c>
      <c r="CQ69" s="8">
        <v>0</v>
      </c>
      <c r="CW69" s="8">
        <v>0</v>
      </c>
      <c r="DC69" s="8">
        <v>0</v>
      </c>
      <c r="DI69" s="8">
        <v>0</v>
      </c>
      <c r="DU69" s="4">
        <v>0</v>
      </c>
      <c r="DV69" s="4"/>
      <c r="EC69" s="8">
        <v>0</v>
      </c>
    </row>
    <row r="70" spans="1:133" x14ac:dyDescent="0.25">
      <c r="A70" s="8" t="s">
        <v>109</v>
      </c>
      <c r="B70" s="8" t="s">
        <v>110</v>
      </c>
      <c r="C70" s="8" t="s">
        <v>195</v>
      </c>
      <c r="F70" s="8">
        <v>849</v>
      </c>
      <c r="G70" s="4">
        <f t="shared" si="9"/>
        <v>0.16079545454545455</v>
      </c>
      <c r="H70" s="8">
        <v>24</v>
      </c>
      <c r="I70" s="4">
        <f t="shared" si="5"/>
        <v>2264</v>
      </c>
      <c r="J70" s="4">
        <f t="shared" si="6"/>
        <v>226.4</v>
      </c>
      <c r="V70" s="5">
        <f t="shared" si="7"/>
        <v>186.78</v>
      </c>
      <c r="AI70" s="4">
        <f t="shared" si="8"/>
        <v>135.84</v>
      </c>
      <c r="AO70" s="5">
        <v>186.78</v>
      </c>
      <c r="AU70" s="8">
        <v>3</v>
      </c>
      <c r="BA70" s="8">
        <v>3</v>
      </c>
      <c r="BG70" s="8">
        <v>5</v>
      </c>
      <c r="BM70" s="8">
        <v>5</v>
      </c>
      <c r="BS70" s="8">
        <v>0</v>
      </c>
      <c r="CE70" s="8">
        <v>0</v>
      </c>
      <c r="CK70" s="8">
        <v>0</v>
      </c>
      <c r="CQ70" s="8">
        <v>0</v>
      </c>
      <c r="CW70" s="8">
        <v>14</v>
      </c>
      <c r="DC70" s="8">
        <v>0</v>
      </c>
      <c r="DI70" s="8">
        <v>0</v>
      </c>
      <c r="DU70" s="4">
        <v>0</v>
      </c>
      <c r="DV70" s="4"/>
      <c r="EC70" s="8">
        <v>0</v>
      </c>
    </row>
    <row r="71" spans="1:133" x14ac:dyDescent="0.25">
      <c r="A71" s="8" t="s">
        <v>110</v>
      </c>
      <c r="B71" s="8" t="s">
        <v>155</v>
      </c>
      <c r="C71" s="8" t="s">
        <v>195</v>
      </c>
      <c r="F71" s="8">
        <v>487</v>
      </c>
      <c r="G71" s="4">
        <f t="shared" si="9"/>
        <v>9.2234848484848489E-2</v>
      </c>
      <c r="H71" s="8">
        <v>24</v>
      </c>
      <c r="I71" s="4">
        <f t="shared" si="5"/>
        <v>1298.6666666666667</v>
      </c>
      <c r="J71" s="4">
        <f t="shared" si="6"/>
        <v>129.86666666666667</v>
      </c>
      <c r="V71" s="5">
        <f t="shared" si="7"/>
        <v>107.14</v>
      </c>
      <c r="AI71" s="4">
        <f t="shared" si="8"/>
        <v>77.92</v>
      </c>
      <c r="AO71" s="5">
        <v>107.14</v>
      </c>
      <c r="AU71" s="8">
        <v>3</v>
      </c>
      <c r="BA71" s="8">
        <v>3</v>
      </c>
      <c r="BG71" s="8">
        <v>5</v>
      </c>
      <c r="BM71" s="8">
        <v>5</v>
      </c>
      <c r="BS71" s="8">
        <v>0</v>
      </c>
      <c r="CE71" s="8">
        <v>0</v>
      </c>
      <c r="CK71" s="8">
        <v>0</v>
      </c>
      <c r="CQ71" s="8">
        <v>0</v>
      </c>
      <c r="CW71" s="8">
        <v>44</v>
      </c>
      <c r="DC71" s="8">
        <v>0</v>
      </c>
      <c r="DI71" s="8">
        <v>0</v>
      </c>
      <c r="DU71" s="4">
        <v>0</v>
      </c>
      <c r="DV71" s="4"/>
      <c r="EC71" s="8">
        <v>0</v>
      </c>
    </row>
    <row r="72" spans="1:133" x14ac:dyDescent="0.25">
      <c r="A72" s="8" t="s">
        <v>111</v>
      </c>
      <c r="B72" s="8" t="s">
        <v>156</v>
      </c>
      <c r="C72" s="8" t="s">
        <v>197</v>
      </c>
      <c r="F72" s="8">
        <v>1412</v>
      </c>
      <c r="G72" s="4">
        <f t="shared" si="9"/>
        <v>0.2674242424242424</v>
      </c>
      <c r="H72" s="8">
        <v>32</v>
      </c>
      <c r="I72" s="4">
        <f t="shared" si="5"/>
        <v>5020.4444444444443</v>
      </c>
      <c r="J72" s="4">
        <f t="shared" si="6"/>
        <v>502.04444444444448</v>
      </c>
      <c r="V72" s="5">
        <f t="shared" si="7"/>
        <v>414.18666666666667</v>
      </c>
      <c r="AI72" s="4">
        <f t="shared" si="8"/>
        <v>301.22666666666663</v>
      </c>
      <c r="AO72" s="5">
        <v>414.18666666666667</v>
      </c>
      <c r="AU72" s="8">
        <v>0</v>
      </c>
      <c r="BA72" s="8">
        <v>0</v>
      </c>
      <c r="BG72" s="8">
        <v>1</v>
      </c>
      <c r="BM72" s="8">
        <v>1</v>
      </c>
      <c r="BS72" s="8">
        <v>260</v>
      </c>
      <c r="CE72" s="8">
        <v>4</v>
      </c>
      <c r="CK72" s="8">
        <v>0</v>
      </c>
      <c r="CQ72" s="8">
        <v>0</v>
      </c>
      <c r="CW72" s="8">
        <v>14</v>
      </c>
      <c r="DC72" s="8">
        <v>0</v>
      </c>
      <c r="DI72" s="8">
        <v>80</v>
      </c>
      <c r="DU72" s="4">
        <v>0</v>
      </c>
      <c r="DV72" s="4"/>
      <c r="EC72" s="8">
        <v>0</v>
      </c>
    </row>
    <row r="73" spans="1:133" x14ac:dyDescent="0.25">
      <c r="A73" s="8" t="s">
        <v>111</v>
      </c>
      <c r="B73" s="8" t="s">
        <v>157</v>
      </c>
      <c r="C73" s="8" t="s">
        <v>198</v>
      </c>
      <c r="F73" s="8">
        <v>341</v>
      </c>
      <c r="G73" s="4">
        <f t="shared" si="9"/>
        <v>6.458333333333334E-2</v>
      </c>
      <c r="H73" s="8">
        <v>30</v>
      </c>
      <c r="I73" s="4">
        <f t="shared" si="5"/>
        <v>1136.6666666666667</v>
      </c>
      <c r="J73" s="4">
        <f t="shared" si="6"/>
        <v>113.66666666666669</v>
      </c>
      <c r="V73" s="5">
        <f t="shared" si="7"/>
        <v>93.775000000000006</v>
      </c>
      <c r="AI73" s="4">
        <f t="shared" si="8"/>
        <v>68.2</v>
      </c>
      <c r="AO73" s="5">
        <v>93.775000000000006</v>
      </c>
      <c r="AU73" s="8">
        <v>2</v>
      </c>
      <c r="BA73" s="8">
        <v>2</v>
      </c>
      <c r="BG73" s="8">
        <v>2</v>
      </c>
      <c r="BM73" s="8">
        <v>2</v>
      </c>
      <c r="BS73" s="8">
        <v>0</v>
      </c>
      <c r="CE73" s="8">
        <v>0</v>
      </c>
      <c r="CK73" s="8">
        <v>0</v>
      </c>
      <c r="CQ73" s="8">
        <v>0</v>
      </c>
      <c r="CW73" s="8">
        <v>0</v>
      </c>
      <c r="DC73" s="8">
        <v>0</v>
      </c>
      <c r="DI73" s="8">
        <v>0</v>
      </c>
      <c r="DU73" s="4">
        <v>0</v>
      </c>
      <c r="DV73" s="4"/>
      <c r="EC73" s="8">
        <v>0</v>
      </c>
    </row>
    <row r="74" spans="1:133" x14ac:dyDescent="0.25">
      <c r="A74" s="8" t="s">
        <v>111</v>
      </c>
      <c r="B74" s="8" t="s">
        <v>158</v>
      </c>
      <c r="C74" s="8" t="s">
        <v>199</v>
      </c>
      <c r="F74" s="8">
        <v>369</v>
      </c>
      <c r="G74" s="4">
        <f t="shared" si="9"/>
        <v>6.9886363636363635E-2</v>
      </c>
      <c r="H74" s="8">
        <v>30</v>
      </c>
      <c r="I74" s="4">
        <f t="shared" si="5"/>
        <v>1230</v>
      </c>
      <c r="J74" s="4">
        <f t="shared" si="6"/>
        <v>123</v>
      </c>
      <c r="V74" s="5">
        <f t="shared" si="7"/>
        <v>101.47499999999999</v>
      </c>
      <c r="AI74" s="4">
        <f t="shared" si="8"/>
        <v>73.8</v>
      </c>
      <c r="AO74" s="5">
        <v>101.47499999999999</v>
      </c>
      <c r="AU74" s="8">
        <v>2</v>
      </c>
      <c r="BA74" s="8">
        <v>2</v>
      </c>
      <c r="BG74" s="8">
        <v>1</v>
      </c>
      <c r="BM74" s="8">
        <v>1</v>
      </c>
      <c r="BS74" s="8">
        <v>0</v>
      </c>
      <c r="CE74" s="8">
        <v>0</v>
      </c>
      <c r="CK74" s="8">
        <v>0</v>
      </c>
      <c r="CQ74" s="8">
        <v>0</v>
      </c>
      <c r="CW74" s="8">
        <v>0</v>
      </c>
      <c r="DC74" s="8">
        <v>0</v>
      </c>
      <c r="DI74" s="8">
        <v>0</v>
      </c>
      <c r="DU74" s="4">
        <v>0</v>
      </c>
      <c r="DV74" s="4"/>
      <c r="EC74" s="8">
        <v>0</v>
      </c>
    </row>
    <row r="75" spans="1:133" x14ac:dyDescent="0.25">
      <c r="A75" s="8" t="s">
        <v>112</v>
      </c>
      <c r="B75" s="8" t="s">
        <v>159</v>
      </c>
      <c r="C75" s="8" t="s">
        <v>200</v>
      </c>
      <c r="F75" s="8">
        <v>155</v>
      </c>
      <c r="G75" s="4">
        <f t="shared" si="9"/>
        <v>2.9356060606060608E-2</v>
      </c>
      <c r="H75" s="8">
        <v>24</v>
      </c>
      <c r="I75" s="4">
        <f t="shared" si="5"/>
        <v>413.33333333333331</v>
      </c>
      <c r="J75" s="4">
        <f t="shared" si="6"/>
        <v>41.333333333333336</v>
      </c>
      <c r="V75" s="5">
        <f t="shared" si="7"/>
        <v>34.1</v>
      </c>
      <c r="AI75" s="4">
        <f t="shared" si="8"/>
        <v>24.799999999999997</v>
      </c>
      <c r="AO75" s="5">
        <v>34.1</v>
      </c>
      <c r="AU75" s="8">
        <v>0</v>
      </c>
      <c r="BA75" s="8">
        <v>0</v>
      </c>
      <c r="BG75" s="8">
        <v>0</v>
      </c>
      <c r="BM75" s="8">
        <v>0</v>
      </c>
      <c r="BS75" s="8">
        <v>0</v>
      </c>
      <c r="CE75" s="8">
        <v>0</v>
      </c>
      <c r="CK75" s="8">
        <v>0</v>
      </c>
      <c r="CQ75" s="8">
        <v>0</v>
      </c>
      <c r="CW75" s="8">
        <v>16</v>
      </c>
      <c r="DC75" s="8">
        <v>0</v>
      </c>
      <c r="DI75" s="8">
        <v>0</v>
      </c>
      <c r="DU75" s="4">
        <v>0</v>
      </c>
      <c r="DV75" s="4"/>
      <c r="EC75" s="8">
        <v>0</v>
      </c>
    </row>
    <row r="76" spans="1:133" x14ac:dyDescent="0.25">
      <c r="A76" s="8" t="s">
        <v>112</v>
      </c>
      <c r="B76" s="8" t="s">
        <v>160</v>
      </c>
      <c r="C76" s="8" t="s">
        <v>115</v>
      </c>
      <c r="F76" s="8">
        <v>767</v>
      </c>
      <c r="G76" s="4">
        <f t="shared" si="9"/>
        <v>0.14526515151515151</v>
      </c>
      <c r="H76" s="8">
        <v>24</v>
      </c>
      <c r="I76" s="4">
        <f t="shared" si="5"/>
        <v>2045.3333333333333</v>
      </c>
      <c r="J76" s="4">
        <f t="shared" si="6"/>
        <v>204.53333333333333</v>
      </c>
      <c r="V76" s="5">
        <f t="shared" si="7"/>
        <v>168.74</v>
      </c>
      <c r="AI76" s="4">
        <f t="shared" si="8"/>
        <v>122.71999999999998</v>
      </c>
      <c r="AO76" s="5">
        <v>168.74</v>
      </c>
      <c r="AU76" s="8">
        <v>5</v>
      </c>
      <c r="BA76" s="8">
        <v>5</v>
      </c>
      <c r="BG76" s="8">
        <v>2</v>
      </c>
      <c r="BM76" s="8">
        <v>2</v>
      </c>
      <c r="BS76" s="8">
        <v>0</v>
      </c>
      <c r="CE76" s="8">
        <v>0</v>
      </c>
      <c r="CK76" s="8">
        <v>0</v>
      </c>
      <c r="CQ76" s="8">
        <v>0</v>
      </c>
      <c r="CW76" s="8">
        <v>0</v>
      </c>
      <c r="DC76" s="8">
        <v>0</v>
      </c>
      <c r="DI76" s="8">
        <v>0</v>
      </c>
      <c r="DU76" s="4">
        <v>0</v>
      </c>
      <c r="DV76" s="4"/>
      <c r="EC76" s="8">
        <v>0</v>
      </c>
    </row>
    <row r="77" spans="1:133" x14ac:dyDescent="0.25">
      <c r="A77" s="8" t="s">
        <v>112</v>
      </c>
      <c r="B77" s="8" t="s">
        <v>161</v>
      </c>
      <c r="C77" s="8" t="s">
        <v>114</v>
      </c>
      <c r="F77" s="8">
        <v>452</v>
      </c>
      <c r="G77" s="4">
        <f t="shared" si="9"/>
        <v>8.5606060606060602E-2</v>
      </c>
      <c r="H77" s="8">
        <v>24</v>
      </c>
      <c r="I77" s="4">
        <f t="shared" si="5"/>
        <v>1205.3333333333333</v>
      </c>
      <c r="J77" s="4">
        <f t="shared" si="6"/>
        <v>120.53333333333333</v>
      </c>
      <c r="V77" s="5">
        <f t="shared" si="7"/>
        <v>99.44</v>
      </c>
      <c r="AI77" s="4">
        <f t="shared" si="8"/>
        <v>72.319999999999993</v>
      </c>
      <c r="AO77" s="5">
        <v>99.44</v>
      </c>
      <c r="AU77" s="8">
        <v>3</v>
      </c>
      <c r="BA77" s="8">
        <v>3</v>
      </c>
      <c r="BG77" s="8">
        <v>2</v>
      </c>
      <c r="BM77" s="8">
        <v>2</v>
      </c>
      <c r="BS77" s="8">
        <v>0</v>
      </c>
      <c r="CE77" s="8">
        <v>0</v>
      </c>
      <c r="CK77" s="8">
        <v>0</v>
      </c>
      <c r="CQ77" s="8">
        <v>0</v>
      </c>
      <c r="CW77" s="8">
        <v>16</v>
      </c>
      <c r="DC77" s="8">
        <v>0</v>
      </c>
      <c r="DI77" s="8">
        <v>0</v>
      </c>
      <c r="DU77" s="4">
        <v>0</v>
      </c>
      <c r="DV77" s="4"/>
      <c r="EC77" s="8">
        <v>0</v>
      </c>
    </row>
    <row r="78" spans="1:133" x14ac:dyDescent="0.25">
      <c r="A78" s="8" t="s">
        <v>113</v>
      </c>
      <c r="B78" s="8" t="s">
        <v>157</v>
      </c>
      <c r="C78" s="8" t="s">
        <v>201</v>
      </c>
      <c r="F78" s="8">
        <v>793</v>
      </c>
      <c r="G78" s="4">
        <f t="shared" si="9"/>
        <v>0.15018939393939393</v>
      </c>
      <c r="H78" s="8">
        <v>24</v>
      </c>
      <c r="I78" s="4">
        <f t="shared" si="5"/>
        <v>2114.6666666666665</v>
      </c>
      <c r="J78" s="4">
        <f t="shared" si="6"/>
        <v>211.46666666666667</v>
      </c>
      <c r="V78" s="5">
        <f t="shared" si="7"/>
        <v>174.46</v>
      </c>
      <c r="AI78" s="4">
        <f t="shared" si="8"/>
        <v>126.87999999999998</v>
      </c>
      <c r="AO78" s="5">
        <v>174.46</v>
      </c>
      <c r="AU78" s="8">
        <v>4</v>
      </c>
      <c r="BA78" s="8">
        <v>4</v>
      </c>
      <c r="BG78" s="8">
        <v>0</v>
      </c>
      <c r="BM78" s="8">
        <v>0</v>
      </c>
      <c r="BS78" s="8">
        <v>0</v>
      </c>
      <c r="CE78" s="8">
        <v>0</v>
      </c>
      <c r="CK78" s="8">
        <v>0</v>
      </c>
      <c r="CQ78" s="8">
        <v>0</v>
      </c>
      <c r="CW78" s="8">
        <v>32</v>
      </c>
      <c r="DC78" s="8">
        <v>0</v>
      </c>
      <c r="DI78" s="8">
        <v>0</v>
      </c>
      <c r="DU78" s="4">
        <v>0</v>
      </c>
      <c r="DV78" s="4"/>
      <c r="EC78" s="8">
        <v>0</v>
      </c>
    </row>
    <row r="79" spans="1:133" x14ac:dyDescent="0.25">
      <c r="A79" s="8" t="s">
        <v>114</v>
      </c>
      <c r="B79" s="8" t="s">
        <v>111</v>
      </c>
      <c r="C79" s="8" t="s">
        <v>200</v>
      </c>
      <c r="F79" s="8">
        <v>204</v>
      </c>
      <c r="G79" s="4">
        <f t="shared" si="9"/>
        <v>3.8636363636363635E-2</v>
      </c>
      <c r="H79" s="8">
        <v>24</v>
      </c>
      <c r="I79" s="4">
        <f t="shared" si="5"/>
        <v>544</v>
      </c>
      <c r="J79" s="4">
        <f t="shared" si="6"/>
        <v>54.400000000000006</v>
      </c>
      <c r="V79" s="5">
        <f t="shared" si="7"/>
        <v>44.88</v>
      </c>
      <c r="AI79" s="4">
        <f t="shared" si="8"/>
        <v>32.64</v>
      </c>
      <c r="AO79" s="5">
        <v>44.88</v>
      </c>
      <c r="AU79" s="8">
        <v>2</v>
      </c>
      <c r="BA79" s="8">
        <v>2</v>
      </c>
      <c r="BG79" s="8">
        <v>0</v>
      </c>
      <c r="BM79" s="8">
        <v>0</v>
      </c>
      <c r="BS79" s="8">
        <v>0</v>
      </c>
      <c r="CE79" s="8">
        <v>0</v>
      </c>
      <c r="CK79" s="8">
        <v>0</v>
      </c>
      <c r="CQ79" s="8">
        <v>0</v>
      </c>
      <c r="CW79" s="8">
        <v>16</v>
      </c>
      <c r="DC79" s="8">
        <v>0</v>
      </c>
      <c r="DI79" s="8">
        <v>0</v>
      </c>
      <c r="DU79" s="4">
        <v>0</v>
      </c>
      <c r="DV79" s="4"/>
      <c r="EC79" s="8">
        <v>0</v>
      </c>
    </row>
    <row r="80" spans="1:133" x14ac:dyDescent="0.25">
      <c r="A80" s="8" t="s">
        <v>114</v>
      </c>
      <c r="B80" s="8" t="s">
        <v>160</v>
      </c>
      <c r="C80" s="8" t="s">
        <v>112</v>
      </c>
      <c r="F80" s="8">
        <v>379</v>
      </c>
      <c r="G80" s="4">
        <f t="shared" si="9"/>
        <v>7.1780303030303028E-2</v>
      </c>
      <c r="H80" s="8">
        <v>24</v>
      </c>
      <c r="I80" s="4">
        <f t="shared" si="5"/>
        <v>1010.6666666666666</v>
      </c>
      <c r="J80" s="4">
        <f t="shared" si="6"/>
        <v>101.06666666666666</v>
      </c>
      <c r="V80" s="5">
        <f t="shared" si="7"/>
        <v>83.38</v>
      </c>
      <c r="AI80" s="4">
        <f t="shared" si="8"/>
        <v>60.639999999999993</v>
      </c>
      <c r="AO80" s="5">
        <v>83.38</v>
      </c>
      <c r="AU80" s="8">
        <v>3</v>
      </c>
      <c r="BA80" s="8">
        <v>3</v>
      </c>
      <c r="BG80" s="8">
        <v>1</v>
      </c>
      <c r="BM80" s="8">
        <v>1</v>
      </c>
      <c r="BS80" s="8">
        <v>0</v>
      </c>
      <c r="CE80" s="8">
        <v>0</v>
      </c>
      <c r="CK80" s="8">
        <v>0</v>
      </c>
      <c r="CQ80" s="8">
        <v>0</v>
      </c>
      <c r="CW80" s="8">
        <v>0</v>
      </c>
      <c r="DC80" s="8">
        <v>0</v>
      </c>
      <c r="DI80" s="8">
        <v>0</v>
      </c>
      <c r="DU80" s="4">
        <v>0</v>
      </c>
      <c r="DV80" s="4"/>
      <c r="EC80" s="8">
        <v>0</v>
      </c>
    </row>
    <row r="81" spans="1:133" x14ac:dyDescent="0.25">
      <c r="A81" s="8" t="s">
        <v>114</v>
      </c>
      <c r="B81" s="8" t="s">
        <v>162</v>
      </c>
      <c r="C81" s="8" t="s">
        <v>178</v>
      </c>
      <c r="F81" s="8">
        <v>506</v>
      </c>
      <c r="G81" s="4">
        <f t="shared" si="9"/>
        <v>9.583333333333334E-2</v>
      </c>
      <c r="H81" s="8">
        <v>24</v>
      </c>
      <c r="I81" s="4">
        <f>((F81*H81)/9)+400</f>
        <v>1749.3333333333333</v>
      </c>
      <c r="J81" s="4">
        <f t="shared" si="6"/>
        <v>174.93333333333334</v>
      </c>
      <c r="V81" s="5">
        <f t="shared" si="7"/>
        <v>144.32</v>
      </c>
      <c r="AI81" s="4">
        <f t="shared" si="8"/>
        <v>104.96</v>
      </c>
      <c r="AO81" s="5">
        <v>144.32</v>
      </c>
      <c r="AU81" s="8">
        <v>4</v>
      </c>
      <c r="BA81" s="8">
        <v>4</v>
      </c>
      <c r="BG81" s="8">
        <v>1</v>
      </c>
      <c r="BM81" s="8">
        <v>1</v>
      </c>
      <c r="BS81" s="8">
        <v>0</v>
      </c>
      <c r="CE81" s="8">
        <v>0</v>
      </c>
      <c r="CK81" s="8">
        <v>0</v>
      </c>
      <c r="CQ81" s="8">
        <v>0</v>
      </c>
      <c r="CW81" s="8">
        <v>0</v>
      </c>
      <c r="DC81" s="8">
        <v>0</v>
      </c>
      <c r="DI81" s="8">
        <v>0</v>
      </c>
      <c r="DU81" s="4">
        <v>0</v>
      </c>
      <c r="DV81" s="4"/>
      <c r="EC81" s="8">
        <v>0</v>
      </c>
    </row>
    <row r="82" spans="1:133" x14ac:dyDescent="0.25">
      <c r="A82" s="8" t="s">
        <v>115</v>
      </c>
      <c r="B82" s="8" t="s">
        <v>163</v>
      </c>
      <c r="C82" s="8" t="s">
        <v>178</v>
      </c>
      <c r="F82" s="8">
        <v>254</v>
      </c>
      <c r="G82" s="4">
        <f t="shared" si="9"/>
        <v>4.8106060606060604E-2</v>
      </c>
      <c r="H82" s="8">
        <v>22</v>
      </c>
      <c r="I82" s="4">
        <f>((F82*H82)/9)+400</f>
        <v>1020.8888888888889</v>
      </c>
      <c r="J82" s="4">
        <f t="shared" si="6"/>
        <v>102.0888888888889</v>
      </c>
      <c r="V82" s="5">
        <f t="shared" si="7"/>
        <v>84.223333333333329</v>
      </c>
      <c r="AI82" s="4">
        <f t="shared" si="8"/>
        <v>61.25333333333333</v>
      </c>
      <c r="AO82" s="5">
        <v>84.223333333333329</v>
      </c>
      <c r="AU82" s="8">
        <v>2</v>
      </c>
      <c r="BA82" s="8">
        <v>2</v>
      </c>
      <c r="BG82" s="8">
        <v>1</v>
      </c>
      <c r="BM82" s="8">
        <v>1</v>
      </c>
      <c r="BS82" s="8">
        <v>0</v>
      </c>
      <c r="CE82" s="8">
        <v>0</v>
      </c>
      <c r="CK82" s="8">
        <v>0</v>
      </c>
      <c r="CQ82" s="8">
        <v>0</v>
      </c>
      <c r="CW82" s="8">
        <v>16</v>
      </c>
      <c r="DC82" s="8">
        <v>0</v>
      </c>
      <c r="DI82" s="8">
        <v>0</v>
      </c>
      <c r="DU82" s="4">
        <v>0</v>
      </c>
      <c r="DV82" s="4"/>
      <c r="EC82" s="8">
        <v>0</v>
      </c>
    </row>
    <row r="83" spans="1:133" x14ac:dyDescent="0.25">
      <c r="A83" s="8" t="s">
        <v>116</v>
      </c>
      <c r="B83" s="8" t="s">
        <v>159</v>
      </c>
      <c r="C83" s="8" t="s">
        <v>202</v>
      </c>
      <c r="F83" s="8">
        <v>339</v>
      </c>
      <c r="G83" s="4">
        <f t="shared" si="9"/>
        <v>6.4204545454545459E-2</v>
      </c>
      <c r="H83" s="8">
        <v>24</v>
      </c>
      <c r="I83" s="4">
        <f t="shared" si="5"/>
        <v>904</v>
      </c>
      <c r="J83" s="4">
        <f t="shared" si="6"/>
        <v>90.4</v>
      </c>
      <c r="V83" s="5">
        <f t="shared" si="7"/>
        <v>74.58</v>
      </c>
      <c r="AI83" s="4">
        <f t="shared" si="8"/>
        <v>54.239999999999995</v>
      </c>
      <c r="AO83" s="5">
        <v>74.58</v>
      </c>
      <c r="AU83" s="8">
        <v>1</v>
      </c>
      <c r="BA83" s="8">
        <v>1</v>
      </c>
      <c r="BG83" s="8">
        <v>4</v>
      </c>
      <c r="BM83" s="8">
        <v>4</v>
      </c>
      <c r="BS83" s="8">
        <v>0</v>
      </c>
      <c r="CE83" s="8">
        <v>0</v>
      </c>
      <c r="CK83" s="8">
        <v>0</v>
      </c>
      <c r="CQ83" s="8">
        <v>0</v>
      </c>
      <c r="CW83" s="8">
        <v>16</v>
      </c>
      <c r="DC83" s="8">
        <v>0</v>
      </c>
      <c r="DI83" s="8">
        <v>0</v>
      </c>
      <c r="DU83" s="4">
        <v>0</v>
      </c>
      <c r="DV83" s="4"/>
      <c r="EC83" s="8">
        <v>0</v>
      </c>
    </row>
    <row r="84" spans="1:133" x14ac:dyDescent="0.25">
      <c r="A84" s="8" t="s">
        <v>117</v>
      </c>
      <c r="B84" s="8" t="s">
        <v>164</v>
      </c>
      <c r="C84" s="8" t="s">
        <v>203</v>
      </c>
      <c r="F84" s="8">
        <v>807</v>
      </c>
      <c r="G84" s="4">
        <f t="shared" si="9"/>
        <v>0.15284090909090908</v>
      </c>
      <c r="H84" s="8">
        <v>28</v>
      </c>
      <c r="I84" s="4">
        <f t="shared" si="5"/>
        <v>2510.6666666666665</v>
      </c>
      <c r="J84" s="4">
        <f t="shared" si="6"/>
        <v>251.06666666666666</v>
      </c>
      <c r="V84" s="5">
        <f t="shared" si="7"/>
        <v>207.13</v>
      </c>
      <c r="AI84" s="4">
        <f t="shared" si="8"/>
        <v>150.63999999999999</v>
      </c>
      <c r="AO84" s="5">
        <v>207.13</v>
      </c>
      <c r="AU84" s="8">
        <v>6</v>
      </c>
      <c r="BA84" s="8">
        <v>6</v>
      </c>
      <c r="BG84" s="8">
        <v>3</v>
      </c>
      <c r="BM84" s="8">
        <v>3</v>
      </c>
      <c r="BS84" s="8">
        <f>F84*2</f>
        <v>1614</v>
      </c>
      <c r="CE84" s="8">
        <v>0</v>
      </c>
      <c r="CK84" s="8">
        <v>0</v>
      </c>
      <c r="CQ84" s="8">
        <v>0</v>
      </c>
      <c r="CW84" s="8">
        <v>0</v>
      </c>
      <c r="DC84" s="8">
        <v>0</v>
      </c>
      <c r="DI84" s="8">
        <v>0</v>
      </c>
      <c r="DU84" s="4">
        <v>0</v>
      </c>
      <c r="DV84" s="4"/>
      <c r="EC84" s="8">
        <v>0</v>
      </c>
    </row>
    <row r="85" spans="1:133" x14ac:dyDescent="0.25">
      <c r="A85" s="8" t="s">
        <v>117</v>
      </c>
      <c r="B85" s="8" t="s">
        <v>165</v>
      </c>
      <c r="C85" s="8" t="s">
        <v>204</v>
      </c>
      <c r="F85" s="8">
        <v>629</v>
      </c>
      <c r="G85" s="4">
        <f t="shared" si="9"/>
        <v>0.11912878787878788</v>
      </c>
      <c r="H85" s="8">
        <v>28</v>
      </c>
      <c r="I85" s="4">
        <f t="shared" si="5"/>
        <v>1956.8888888888889</v>
      </c>
      <c r="J85" s="4">
        <f t="shared" si="6"/>
        <v>195.6888888888889</v>
      </c>
      <c r="V85" s="5">
        <f t="shared" si="7"/>
        <v>161.44333333333336</v>
      </c>
      <c r="AI85" s="4">
        <f t="shared" si="8"/>
        <v>117.41333333333333</v>
      </c>
      <c r="AO85" s="5">
        <v>161.44333333333336</v>
      </c>
      <c r="AU85" s="8">
        <v>4</v>
      </c>
      <c r="BA85" s="8">
        <v>4</v>
      </c>
      <c r="BG85" s="8">
        <v>5</v>
      </c>
      <c r="BM85" s="8">
        <v>5</v>
      </c>
      <c r="BS85" s="8">
        <f>F85*2</f>
        <v>1258</v>
      </c>
      <c r="CE85" s="8">
        <v>0</v>
      </c>
      <c r="CK85" s="8">
        <v>0</v>
      </c>
      <c r="CQ85" s="8">
        <v>0</v>
      </c>
      <c r="CW85" s="8">
        <v>0</v>
      </c>
      <c r="DC85" s="8">
        <v>0</v>
      </c>
      <c r="DI85" s="8">
        <v>0</v>
      </c>
      <c r="DU85" s="4">
        <v>0</v>
      </c>
      <c r="DV85" s="4"/>
      <c r="EC85" s="8">
        <v>0</v>
      </c>
    </row>
    <row r="86" spans="1:133" x14ac:dyDescent="0.25">
      <c r="A86" s="8" t="s">
        <v>117</v>
      </c>
      <c r="B86" s="8" t="s">
        <v>166</v>
      </c>
      <c r="C86" s="8" t="s">
        <v>167</v>
      </c>
      <c r="F86" s="8">
        <v>232</v>
      </c>
      <c r="G86" s="4">
        <f t="shared" si="9"/>
        <v>4.3939393939393938E-2</v>
      </c>
      <c r="H86" s="8">
        <v>28</v>
      </c>
      <c r="I86" s="4">
        <f t="shared" si="5"/>
        <v>721.77777777777783</v>
      </c>
      <c r="J86" s="4">
        <f t="shared" si="6"/>
        <v>72.177777777777791</v>
      </c>
      <c r="V86" s="5">
        <f t="shared" si="7"/>
        <v>59.546666666666674</v>
      </c>
      <c r="AI86" s="4">
        <f t="shared" si="8"/>
        <v>43.306666666666665</v>
      </c>
      <c r="AO86" s="5">
        <v>59.546666666666674</v>
      </c>
      <c r="AU86" s="8">
        <v>2</v>
      </c>
      <c r="BA86" s="8">
        <v>2</v>
      </c>
      <c r="BG86" s="8">
        <v>5</v>
      </c>
      <c r="BM86" s="8">
        <v>5</v>
      </c>
      <c r="BS86" s="8">
        <f>F86*2</f>
        <v>464</v>
      </c>
      <c r="CE86" s="8">
        <v>0</v>
      </c>
      <c r="CK86" s="8">
        <v>0</v>
      </c>
      <c r="CQ86" s="8">
        <v>0</v>
      </c>
      <c r="CW86" s="8">
        <v>0</v>
      </c>
      <c r="DC86" s="8">
        <v>0</v>
      </c>
      <c r="DI86" s="8">
        <v>0</v>
      </c>
      <c r="DU86" s="4">
        <v>0</v>
      </c>
      <c r="DV86" s="4"/>
      <c r="EC86" s="8">
        <v>0</v>
      </c>
    </row>
    <row r="87" spans="1:133" x14ac:dyDescent="0.25">
      <c r="A87" s="8" t="s">
        <v>117</v>
      </c>
      <c r="B87" s="8" t="s">
        <v>167</v>
      </c>
      <c r="C87" s="8" t="s">
        <v>121</v>
      </c>
      <c r="F87" s="8">
        <v>1021</v>
      </c>
      <c r="G87" s="4">
        <f t="shared" si="9"/>
        <v>0.19337121212121211</v>
      </c>
      <c r="H87" s="8">
        <v>28</v>
      </c>
      <c r="I87" s="4">
        <f t="shared" si="5"/>
        <v>3176.4444444444443</v>
      </c>
      <c r="J87" s="4">
        <f t="shared" si="6"/>
        <v>317.64444444444445</v>
      </c>
      <c r="V87" s="5">
        <f t="shared" si="7"/>
        <v>262.05666666666667</v>
      </c>
      <c r="AI87" s="4">
        <f t="shared" si="8"/>
        <v>190.58666666666664</v>
      </c>
      <c r="AO87" s="5">
        <v>262.05666666666667</v>
      </c>
      <c r="AU87" s="8">
        <v>5</v>
      </c>
      <c r="BA87" s="8">
        <v>5</v>
      </c>
      <c r="BG87" s="8">
        <v>3</v>
      </c>
      <c r="BM87" s="8">
        <v>3</v>
      </c>
      <c r="BS87" s="8">
        <f>F87*2</f>
        <v>2042</v>
      </c>
      <c r="CE87" s="8">
        <v>0</v>
      </c>
      <c r="CK87" s="8">
        <v>0</v>
      </c>
      <c r="CQ87" s="8">
        <v>0</v>
      </c>
      <c r="CW87" s="8">
        <v>0</v>
      </c>
      <c r="DC87" s="8">
        <v>0</v>
      </c>
      <c r="DI87" s="8">
        <v>0</v>
      </c>
      <c r="DU87" s="4">
        <v>0</v>
      </c>
      <c r="DV87" s="4"/>
      <c r="EC87" s="8">
        <v>0</v>
      </c>
    </row>
    <row r="88" spans="1:133" x14ac:dyDescent="0.25">
      <c r="A88" s="8" t="s">
        <v>118</v>
      </c>
      <c r="B88" s="8" t="s">
        <v>117</v>
      </c>
      <c r="C88" s="8" t="s">
        <v>205</v>
      </c>
      <c r="F88" s="8">
        <v>666</v>
      </c>
      <c r="G88" s="4">
        <f t="shared" si="9"/>
        <v>0.12613636363636363</v>
      </c>
      <c r="H88" s="8">
        <v>28</v>
      </c>
      <c r="I88" s="4">
        <f t="shared" si="5"/>
        <v>2072</v>
      </c>
      <c r="J88" s="4">
        <f t="shared" si="6"/>
        <v>207.20000000000002</v>
      </c>
      <c r="V88" s="5">
        <f t="shared" si="7"/>
        <v>170.94</v>
      </c>
      <c r="AI88" s="4">
        <f t="shared" si="8"/>
        <v>124.32</v>
      </c>
      <c r="AO88" s="5">
        <v>170.94</v>
      </c>
      <c r="AU88" s="8">
        <v>2</v>
      </c>
      <c r="BA88" s="8">
        <v>2</v>
      </c>
      <c r="BG88" s="8">
        <v>4</v>
      </c>
      <c r="BM88" s="8">
        <v>4</v>
      </c>
      <c r="BS88" s="8">
        <v>0</v>
      </c>
      <c r="CE88" s="8">
        <v>0</v>
      </c>
      <c r="CK88" s="8">
        <v>0</v>
      </c>
      <c r="CQ88" s="8">
        <v>0</v>
      </c>
      <c r="CW88" s="8">
        <v>0</v>
      </c>
      <c r="DC88" s="8">
        <v>0</v>
      </c>
      <c r="DI88" s="8">
        <v>0</v>
      </c>
      <c r="DU88" s="4">
        <v>0</v>
      </c>
      <c r="DV88" s="4"/>
      <c r="EC88" s="8">
        <v>0</v>
      </c>
    </row>
    <row r="89" spans="1:133" x14ac:dyDescent="0.25">
      <c r="A89" s="8" t="s">
        <v>119</v>
      </c>
      <c r="B89" s="8" t="s">
        <v>164</v>
      </c>
      <c r="C89" s="8" t="s">
        <v>120</v>
      </c>
      <c r="F89" s="8">
        <v>93</v>
      </c>
      <c r="G89" s="4">
        <f t="shared" si="9"/>
        <v>1.7613636363636363E-2</v>
      </c>
      <c r="H89" s="8">
        <v>28</v>
      </c>
      <c r="I89" s="4">
        <f t="shared" si="5"/>
        <v>289.33333333333331</v>
      </c>
      <c r="J89" s="4">
        <f t="shared" si="6"/>
        <v>28.933333333333334</v>
      </c>
      <c r="V89" s="5">
        <f t="shared" si="7"/>
        <v>23.87</v>
      </c>
      <c r="AI89" s="4">
        <f t="shared" si="8"/>
        <v>17.36</v>
      </c>
      <c r="AO89" s="5">
        <v>23.87</v>
      </c>
      <c r="AU89" s="8">
        <v>2</v>
      </c>
      <c r="BA89" s="8">
        <v>2</v>
      </c>
      <c r="BG89" s="8">
        <v>4</v>
      </c>
      <c r="BM89" s="8">
        <v>4</v>
      </c>
      <c r="BS89" s="8">
        <v>0</v>
      </c>
      <c r="CE89" s="8">
        <v>0</v>
      </c>
      <c r="CK89" s="8">
        <v>0</v>
      </c>
      <c r="CQ89" s="8">
        <v>0</v>
      </c>
      <c r="CW89" s="8">
        <v>0</v>
      </c>
      <c r="DC89" s="8">
        <v>0</v>
      </c>
      <c r="DI89" s="8">
        <v>0</v>
      </c>
      <c r="DU89" s="4">
        <v>0</v>
      </c>
      <c r="DV89" s="4"/>
      <c r="EC89" s="8">
        <v>0</v>
      </c>
    </row>
    <row r="90" spans="1:133" x14ac:dyDescent="0.25">
      <c r="A90" s="8" t="s">
        <v>119</v>
      </c>
      <c r="B90" s="8" t="s">
        <v>168</v>
      </c>
      <c r="C90" s="8" t="s">
        <v>206</v>
      </c>
      <c r="F90" s="8">
        <v>372</v>
      </c>
      <c r="G90" s="4">
        <f t="shared" si="9"/>
        <v>7.045454545454545E-2</v>
      </c>
      <c r="H90" s="8">
        <v>28</v>
      </c>
      <c r="I90" s="4">
        <f t="shared" si="5"/>
        <v>1157.3333333333333</v>
      </c>
      <c r="J90" s="4">
        <f t="shared" si="6"/>
        <v>115.73333333333333</v>
      </c>
      <c r="V90" s="5">
        <f t="shared" si="7"/>
        <v>95.48</v>
      </c>
      <c r="AI90" s="4">
        <f t="shared" si="8"/>
        <v>69.44</v>
      </c>
      <c r="AO90" s="5">
        <v>95.48</v>
      </c>
      <c r="AU90" s="8">
        <v>2</v>
      </c>
      <c r="BA90" s="8">
        <v>2</v>
      </c>
      <c r="BG90" s="8">
        <v>4</v>
      </c>
      <c r="BM90" s="8">
        <v>4</v>
      </c>
      <c r="BS90" s="8">
        <v>0</v>
      </c>
      <c r="CE90" s="8">
        <v>0</v>
      </c>
      <c r="CK90" s="8">
        <v>0</v>
      </c>
      <c r="CQ90" s="8">
        <v>0</v>
      </c>
      <c r="CW90" s="8">
        <v>20</v>
      </c>
      <c r="DC90" s="8">
        <v>0</v>
      </c>
      <c r="DI90" s="8">
        <v>0</v>
      </c>
      <c r="DU90" s="4">
        <v>0</v>
      </c>
      <c r="DV90" s="4"/>
      <c r="EC90" s="8">
        <v>0</v>
      </c>
    </row>
    <row r="91" spans="1:133" x14ac:dyDescent="0.25">
      <c r="A91" s="8" t="s">
        <v>120</v>
      </c>
      <c r="B91" s="8" t="s">
        <v>166</v>
      </c>
      <c r="C91" s="8" t="s">
        <v>207</v>
      </c>
      <c r="F91" s="8">
        <v>1121</v>
      </c>
      <c r="G91" s="4">
        <f t="shared" si="9"/>
        <v>0.21231060606060606</v>
      </c>
      <c r="H91" s="8">
        <v>28</v>
      </c>
      <c r="I91" s="4">
        <f t="shared" si="5"/>
        <v>3487.5555555555557</v>
      </c>
      <c r="J91" s="4">
        <f t="shared" si="6"/>
        <v>348.75555555555559</v>
      </c>
      <c r="V91" s="5">
        <f t="shared" si="7"/>
        <v>287.7233333333333</v>
      </c>
      <c r="AI91" s="4">
        <f t="shared" si="8"/>
        <v>209.25333333333333</v>
      </c>
      <c r="AO91" s="5">
        <v>287.7233333333333</v>
      </c>
      <c r="AU91" s="8">
        <v>5</v>
      </c>
      <c r="BA91" s="8">
        <v>5</v>
      </c>
      <c r="BG91" s="8">
        <v>3</v>
      </c>
      <c r="BM91" s="8">
        <v>3</v>
      </c>
      <c r="BS91" s="8">
        <v>0</v>
      </c>
      <c r="CE91" s="8">
        <v>0</v>
      </c>
      <c r="CK91" s="8">
        <v>0</v>
      </c>
      <c r="CQ91" s="8">
        <v>0</v>
      </c>
      <c r="CW91" s="8">
        <v>18</v>
      </c>
      <c r="DC91" s="8">
        <v>0</v>
      </c>
      <c r="DI91" s="8">
        <v>0</v>
      </c>
      <c r="DU91" s="4">
        <v>0</v>
      </c>
      <c r="DV91" s="4"/>
      <c r="EC91" s="8">
        <v>0</v>
      </c>
    </row>
    <row r="92" spans="1:133" x14ac:dyDescent="0.25">
      <c r="A92" s="8" t="s">
        <v>121</v>
      </c>
      <c r="B92" s="8" t="s">
        <v>167</v>
      </c>
      <c r="C92" s="8" t="s">
        <v>120</v>
      </c>
      <c r="F92" s="8">
        <v>343</v>
      </c>
      <c r="G92" s="4">
        <f t="shared" si="9"/>
        <v>6.4962121212121207E-2</v>
      </c>
      <c r="H92" s="8">
        <v>26</v>
      </c>
      <c r="I92" s="4">
        <f t="shared" si="5"/>
        <v>990.88888888888891</v>
      </c>
      <c r="J92" s="4">
        <f t="shared" si="6"/>
        <v>99.088888888888903</v>
      </c>
      <c r="V92" s="5">
        <f t="shared" si="7"/>
        <v>81.748333333333335</v>
      </c>
      <c r="AI92" s="4">
        <f t="shared" si="8"/>
        <v>59.453333333333333</v>
      </c>
      <c r="AO92" s="5">
        <v>81.748333333333335</v>
      </c>
      <c r="AU92" s="8">
        <v>2</v>
      </c>
      <c r="BA92" s="8">
        <v>2</v>
      </c>
      <c r="BG92" s="8">
        <v>2</v>
      </c>
      <c r="BM92" s="8">
        <v>2</v>
      </c>
      <c r="BS92" s="8">
        <v>0</v>
      </c>
      <c r="CE92" s="8">
        <v>0</v>
      </c>
      <c r="CK92" s="8">
        <v>0</v>
      </c>
      <c r="CQ92" s="8">
        <v>0</v>
      </c>
      <c r="CW92" s="8">
        <v>0</v>
      </c>
      <c r="DC92" s="8">
        <v>0</v>
      </c>
      <c r="DI92" s="8">
        <v>0</v>
      </c>
      <c r="DU92" s="4">
        <v>0</v>
      </c>
      <c r="DV92" s="4"/>
      <c r="EC92" s="8">
        <v>0</v>
      </c>
    </row>
    <row r="93" spans="1:133" x14ac:dyDescent="0.25">
      <c r="A93" s="8" t="s">
        <v>121</v>
      </c>
      <c r="B93" s="8" t="s">
        <v>168</v>
      </c>
      <c r="C93" s="8" t="s">
        <v>208</v>
      </c>
      <c r="F93" s="8">
        <v>64</v>
      </c>
      <c r="G93" s="4">
        <f t="shared" si="9"/>
        <v>1.2121212121212121E-2</v>
      </c>
      <c r="H93" s="8">
        <v>26</v>
      </c>
      <c r="I93" s="4">
        <f t="shared" si="5"/>
        <v>184.88888888888889</v>
      </c>
      <c r="J93" s="4">
        <f t="shared" si="6"/>
        <v>18.488888888888891</v>
      </c>
      <c r="V93" s="5">
        <f t="shared" si="7"/>
        <v>15.253333333333334</v>
      </c>
      <c r="AI93" s="4">
        <f t="shared" si="8"/>
        <v>11.093333333333332</v>
      </c>
      <c r="AO93" s="5">
        <v>15.253333333333334</v>
      </c>
      <c r="AU93" s="8">
        <v>0</v>
      </c>
      <c r="BA93" s="8">
        <v>0</v>
      </c>
      <c r="BG93" s="8">
        <v>4</v>
      </c>
      <c r="BM93" s="8">
        <v>4</v>
      </c>
      <c r="BS93" s="8">
        <v>0</v>
      </c>
      <c r="CE93" s="8">
        <v>0</v>
      </c>
      <c r="CK93" s="8">
        <v>0</v>
      </c>
      <c r="CQ93" s="8">
        <v>0</v>
      </c>
      <c r="CW93" s="8">
        <v>0</v>
      </c>
      <c r="DC93" s="8">
        <v>0</v>
      </c>
      <c r="DI93" s="8">
        <v>0</v>
      </c>
      <c r="DU93" s="4">
        <v>0</v>
      </c>
      <c r="DV93" s="4"/>
      <c r="EC93" s="8">
        <v>0</v>
      </c>
    </row>
    <row r="94" spans="1:133" x14ac:dyDescent="0.25">
      <c r="A94" s="8" t="s">
        <v>121</v>
      </c>
      <c r="B94" s="8" t="s">
        <v>169</v>
      </c>
      <c r="C94" s="8" t="s">
        <v>209</v>
      </c>
      <c r="F94" s="8">
        <v>310</v>
      </c>
      <c r="G94" s="4">
        <f t="shared" si="9"/>
        <v>5.8712121212121215E-2</v>
      </c>
      <c r="H94" s="8">
        <v>24</v>
      </c>
      <c r="I94" s="4">
        <f t="shared" si="5"/>
        <v>826.66666666666663</v>
      </c>
      <c r="J94" s="4">
        <f t="shared" si="6"/>
        <v>82.666666666666671</v>
      </c>
      <c r="V94" s="5">
        <f t="shared" si="7"/>
        <v>68.2</v>
      </c>
      <c r="AI94" s="4">
        <f t="shared" si="8"/>
        <v>49.599999999999994</v>
      </c>
      <c r="AO94" s="5">
        <v>68.2</v>
      </c>
      <c r="AU94" s="8">
        <v>3</v>
      </c>
      <c r="BA94" s="8">
        <v>3</v>
      </c>
      <c r="BG94" s="8">
        <v>3</v>
      </c>
      <c r="BM94" s="8">
        <v>3</v>
      </c>
      <c r="BS94" s="8">
        <v>0</v>
      </c>
      <c r="CE94" s="8">
        <v>0</v>
      </c>
      <c r="CK94" s="8">
        <v>0</v>
      </c>
      <c r="CQ94" s="8">
        <v>0</v>
      </c>
      <c r="CW94" s="8">
        <v>0</v>
      </c>
      <c r="DC94" s="8">
        <v>0</v>
      </c>
      <c r="DI94" s="8">
        <v>0</v>
      </c>
      <c r="DU94" s="4">
        <v>0</v>
      </c>
      <c r="DV94" s="4"/>
      <c r="EC94" s="8">
        <v>0</v>
      </c>
    </row>
    <row r="95" spans="1:133" x14ac:dyDescent="0.25">
      <c r="A95" s="8" t="s">
        <v>121</v>
      </c>
      <c r="B95" s="8" t="s">
        <v>170</v>
      </c>
      <c r="C95" s="8" t="s">
        <v>210</v>
      </c>
      <c r="F95" s="8">
        <v>215</v>
      </c>
      <c r="G95" s="4">
        <f t="shared" si="9"/>
        <v>4.0719696969696968E-2</v>
      </c>
      <c r="H95" s="8">
        <v>24</v>
      </c>
      <c r="I95" s="4">
        <f t="shared" si="5"/>
        <v>573.33333333333337</v>
      </c>
      <c r="J95" s="4">
        <f t="shared" si="6"/>
        <v>57.333333333333343</v>
      </c>
      <c r="V95" s="5">
        <f t="shared" si="7"/>
        <v>47.3</v>
      </c>
      <c r="AI95" s="4">
        <f t="shared" si="8"/>
        <v>34.4</v>
      </c>
      <c r="AO95" s="5">
        <v>47.3</v>
      </c>
      <c r="AU95" s="8">
        <v>2</v>
      </c>
      <c r="BA95" s="8">
        <v>2</v>
      </c>
      <c r="BG95" s="8">
        <v>0</v>
      </c>
      <c r="BM95" s="8">
        <v>0</v>
      </c>
      <c r="BS95" s="8">
        <v>0</v>
      </c>
      <c r="CE95" s="8">
        <v>0</v>
      </c>
      <c r="CK95" s="8">
        <v>0</v>
      </c>
      <c r="CQ95" s="8">
        <v>0</v>
      </c>
      <c r="CW95" s="8">
        <v>0</v>
      </c>
      <c r="DC95" s="8">
        <v>0</v>
      </c>
      <c r="DI95" s="8">
        <v>0</v>
      </c>
      <c r="DU95" s="4">
        <v>0</v>
      </c>
      <c r="DV95" s="4"/>
      <c r="EC95" s="8">
        <v>0</v>
      </c>
    </row>
    <row r="96" spans="1:133" x14ac:dyDescent="0.25">
      <c r="A96" s="8" t="s">
        <v>121</v>
      </c>
      <c r="B96" s="8" t="s">
        <v>171</v>
      </c>
      <c r="C96" s="8" t="s">
        <v>211</v>
      </c>
      <c r="F96" s="8">
        <v>90</v>
      </c>
      <c r="G96" s="4">
        <f t="shared" si="9"/>
        <v>1.7045454545454544E-2</v>
      </c>
      <c r="H96" s="8">
        <v>24</v>
      </c>
      <c r="I96" s="4">
        <f t="shared" si="5"/>
        <v>240</v>
      </c>
      <c r="J96" s="4">
        <f t="shared" si="6"/>
        <v>24</v>
      </c>
      <c r="V96" s="5">
        <f t="shared" si="7"/>
        <v>19.8</v>
      </c>
      <c r="AI96" s="4">
        <f t="shared" si="8"/>
        <v>14.399999999999999</v>
      </c>
      <c r="AO96" s="5">
        <v>19.8</v>
      </c>
      <c r="AU96" s="8">
        <v>2</v>
      </c>
      <c r="BA96" s="8">
        <v>2</v>
      </c>
      <c r="BG96" s="8">
        <v>3</v>
      </c>
      <c r="BM96" s="8">
        <v>3</v>
      </c>
      <c r="BS96" s="8">
        <v>0</v>
      </c>
      <c r="CE96" s="8">
        <v>0</v>
      </c>
      <c r="CK96" s="8">
        <v>0</v>
      </c>
      <c r="CQ96" s="8">
        <v>0</v>
      </c>
      <c r="CW96" s="8">
        <v>16</v>
      </c>
      <c r="DC96" s="8">
        <v>0</v>
      </c>
      <c r="DI96" s="8">
        <v>0</v>
      </c>
      <c r="DU96" s="4">
        <v>0</v>
      </c>
      <c r="DV96" s="4"/>
      <c r="EC96" s="8">
        <v>0</v>
      </c>
    </row>
    <row r="97" spans="1:622" x14ac:dyDescent="0.25">
      <c r="J97" s="4"/>
      <c r="V97" s="5"/>
      <c r="AI97" s="4"/>
      <c r="AO97" s="5"/>
      <c r="DU97" s="4"/>
      <c r="DV97" s="4"/>
    </row>
    <row r="98" spans="1:622" x14ac:dyDescent="0.25">
      <c r="F98" s="10"/>
      <c r="G98" s="12">
        <f>SUM(G4:G97)</f>
        <v>9.225946969696972</v>
      </c>
      <c r="H98" s="11"/>
      <c r="I98" s="10"/>
      <c r="J98" s="12">
        <f>SUM(J4:J97)</f>
        <v>14882.26666666667</v>
      </c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3">
        <f>SUM(V4:V97)</f>
        <v>12277.869999999995</v>
      </c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2">
        <f>SUM(AI4:AI97)</f>
        <v>8929.3600000000024</v>
      </c>
      <c r="AJ98" s="10"/>
      <c r="AK98" s="10"/>
      <c r="AL98" s="10"/>
      <c r="AM98" s="10"/>
      <c r="AN98" s="10"/>
      <c r="AO98" s="13">
        <f>SUM(AO4:AO97)</f>
        <v>12277.869999999995</v>
      </c>
      <c r="AP98" s="10"/>
      <c r="AQ98" s="10"/>
      <c r="AR98" s="10"/>
      <c r="AS98" s="10"/>
      <c r="AT98" s="10"/>
      <c r="AU98" s="10">
        <f>SUM(AU4:AU97)</f>
        <v>262</v>
      </c>
      <c r="AV98" s="10"/>
      <c r="AW98" s="10"/>
      <c r="AX98" s="10"/>
      <c r="AY98" s="10"/>
      <c r="AZ98" s="10"/>
      <c r="BA98" s="10">
        <f>SUM(BA4:BA97)</f>
        <v>262</v>
      </c>
      <c r="BB98" s="10"/>
      <c r="BC98" s="10"/>
      <c r="BD98" s="10"/>
      <c r="BE98" s="10"/>
      <c r="BF98" s="10"/>
      <c r="BG98" s="10">
        <f>SUM(BG4:BG97)</f>
        <v>189</v>
      </c>
      <c r="BH98" s="10"/>
      <c r="BI98" s="10"/>
      <c r="BJ98" s="10"/>
      <c r="BK98" s="10"/>
      <c r="BL98" s="10"/>
      <c r="BM98" s="10">
        <f>SUM(BM4:BM97)</f>
        <v>189</v>
      </c>
      <c r="BN98" s="10"/>
      <c r="BO98" s="10"/>
      <c r="BP98" s="10"/>
      <c r="BQ98" s="10"/>
      <c r="BR98" s="10"/>
      <c r="BS98" s="11">
        <f>SUM(BS4:BS97)</f>
        <v>16337</v>
      </c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1">
        <f>SUM(CE4:CE97)</f>
        <v>6</v>
      </c>
      <c r="CF98" s="10"/>
      <c r="CG98" s="10"/>
      <c r="CH98" s="10"/>
      <c r="CI98" s="10"/>
      <c r="CJ98" s="10"/>
      <c r="CK98" s="11">
        <f>SUM(CK4:CK97)</f>
        <v>0</v>
      </c>
      <c r="CL98" s="10"/>
      <c r="CM98" s="10"/>
      <c r="CN98" s="10"/>
      <c r="CO98" s="10"/>
      <c r="CP98" s="10"/>
      <c r="CQ98" s="11">
        <f>SUM(CQ4:CQ97)</f>
        <v>506</v>
      </c>
      <c r="CR98" s="10"/>
      <c r="CS98" s="10"/>
      <c r="CT98" s="10"/>
      <c r="CU98" s="10"/>
      <c r="CV98" s="10"/>
      <c r="CW98" s="11">
        <f>SUM(CW4:CW97)</f>
        <v>1002</v>
      </c>
      <c r="CX98" s="10"/>
      <c r="CY98" s="10"/>
      <c r="CZ98" s="10"/>
      <c r="DA98" s="10"/>
      <c r="DB98" s="10"/>
      <c r="DC98" s="11">
        <f>SUM(DC4:DC97)</f>
        <v>0</v>
      </c>
      <c r="DD98" s="10"/>
      <c r="DE98" s="10"/>
      <c r="DF98" s="10"/>
      <c r="DG98" s="10"/>
      <c r="DH98" s="10"/>
      <c r="DI98" s="11">
        <f>SUM(DI4:DI97)</f>
        <v>140</v>
      </c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2">
        <f>SUM(DU51:DU97)</f>
        <v>0.30852272727272723</v>
      </c>
      <c r="DV98" s="12"/>
      <c r="DW98" s="10"/>
      <c r="DX98" s="10"/>
      <c r="DY98" s="10"/>
      <c r="DZ98" s="10"/>
      <c r="EA98" s="10"/>
      <c r="EB98" s="10"/>
      <c r="EC98" s="11">
        <f>SUM(EC4:EC97)</f>
        <v>0.25</v>
      </c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</row>
    <row r="99" spans="1:622" x14ac:dyDescent="0.25">
      <c r="J99" s="4"/>
      <c r="V99" s="5"/>
      <c r="AI99" s="4"/>
      <c r="AO99" s="5"/>
      <c r="DU99" s="4"/>
      <c r="DV99" s="4"/>
    </row>
    <row r="100" spans="1:622" x14ac:dyDescent="0.25">
      <c r="J100" s="4"/>
      <c r="V100" s="5"/>
      <c r="AI100" s="4"/>
      <c r="AO100" s="5"/>
      <c r="DU100" s="4"/>
      <c r="DV100" s="4"/>
    </row>
    <row r="102" spans="1:622" ht="24.95" customHeight="1" x14ac:dyDescent="0.3">
      <c r="A102" s="20" t="s">
        <v>54</v>
      </c>
      <c r="B102" s="20" t="s">
        <v>55</v>
      </c>
      <c r="C102" s="20" t="s">
        <v>56</v>
      </c>
      <c r="D102" s="20" t="s">
        <v>57</v>
      </c>
      <c r="E102" s="20" t="s">
        <v>58</v>
      </c>
    </row>
    <row r="103" spans="1:622" ht="24.95" customHeight="1" x14ac:dyDescent="0.3">
      <c r="A103" s="21"/>
      <c r="B103" s="21"/>
      <c r="C103" s="21"/>
      <c r="D103" s="21"/>
      <c r="E103" s="3"/>
    </row>
    <row r="104" spans="1:622" ht="24.95" customHeight="1" x14ac:dyDescent="0.3">
      <c r="A104" s="22" t="s">
        <v>59</v>
      </c>
      <c r="B104" s="23" t="s">
        <v>60</v>
      </c>
      <c r="C104" s="24">
        <v>12277.9</v>
      </c>
      <c r="D104" s="24"/>
      <c r="E104" s="3"/>
    </row>
    <row r="105" spans="1:622" ht="24.95" customHeight="1" x14ac:dyDescent="0.25">
      <c r="A105" s="22" t="s">
        <v>61</v>
      </c>
      <c r="B105" s="23" t="s">
        <v>62</v>
      </c>
      <c r="C105" s="22">
        <v>8929.36</v>
      </c>
      <c r="D105" s="22"/>
      <c r="E105" s="3"/>
    </row>
    <row r="106" spans="1:622" ht="24.95" customHeight="1" x14ac:dyDescent="0.25">
      <c r="A106" s="22" t="s">
        <v>63</v>
      </c>
      <c r="B106" s="23" t="s">
        <v>64</v>
      </c>
      <c r="C106" s="22">
        <v>14882.27</v>
      </c>
      <c r="D106" s="22"/>
      <c r="E106" s="3"/>
    </row>
    <row r="107" spans="1:622" ht="24.95" customHeight="1" x14ac:dyDescent="0.3">
      <c r="A107" s="22" t="s">
        <v>65</v>
      </c>
      <c r="B107" s="25" t="s">
        <v>60</v>
      </c>
      <c r="C107" s="24">
        <v>12277.9</v>
      </c>
      <c r="D107" s="24"/>
      <c r="E107" s="3"/>
    </row>
    <row r="108" spans="1:622" ht="24.95" customHeight="1" x14ac:dyDescent="0.3">
      <c r="A108" s="22" t="s">
        <v>66</v>
      </c>
      <c r="B108" s="25" t="s">
        <v>60</v>
      </c>
      <c r="C108" s="21">
        <v>0</v>
      </c>
      <c r="D108" s="21"/>
      <c r="E108" s="3"/>
    </row>
    <row r="109" spans="1:622" ht="59.25" customHeight="1" x14ac:dyDescent="0.25">
      <c r="A109" s="26" t="s">
        <v>67</v>
      </c>
      <c r="B109" s="23" t="s">
        <v>68</v>
      </c>
      <c r="C109" s="22">
        <v>262</v>
      </c>
      <c r="D109" s="22"/>
      <c r="E109" s="3"/>
    </row>
    <row r="110" spans="1:622" ht="51.75" customHeight="1" x14ac:dyDescent="0.25">
      <c r="A110" s="26" t="s">
        <v>69</v>
      </c>
      <c r="B110" s="23" t="s">
        <v>68</v>
      </c>
      <c r="C110" s="22">
        <v>189</v>
      </c>
      <c r="D110" s="22"/>
      <c r="E110" s="3"/>
    </row>
    <row r="111" spans="1:622" ht="24.95" customHeight="1" x14ac:dyDescent="0.25">
      <c r="A111" s="22" t="s">
        <v>70</v>
      </c>
      <c r="B111" s="23" t="s">
        <v>68</v>
      </c>
      <c r="C111" s="22">
        <v>262</v>
      </c>
      <c r="D111" s="22"/>
      <c r="E111" s="3"/>
    </row>
    <row r="112" spans="1:622" ht="24.95" customHeight="1" x14ac:dyDescent="0.25">
      <c r="A112" s="22" t="s">
        <v>71</v>
      </c>
      <c r="B112" s="25" t="s">
        <v>68</v>
      </c>
      <c r="C112" s="22">
        <v>189</v>
      </c>
      <c r="D112" s="22"/>
      <c r="E112" s="3"/>
    </row>
    <row r="113" spans="1:5" ht="24.95" customHeight="1" x14ac:dyDescent="0.25">
      <c r="A113" s="22" t="s">
        <v>72</v>
      </c>
      <c r="B113" s="25" t="s">
        <v>68</v>
      </c>
      <c r="C113" s="22"/>
      <c r="D113" s="22"/>
      <c r="E113" s="3"/>
    </row>
    <row r="114" spans="1:5" ht="60" customHeight="1" x14ac:dyDescent="0.25">
      <c r="A114" s="27" t="s">
        <v>73</v>
      </c>
      <c r="B114" s="25" t="s">
        <v>74</v>
      </c>
      <c r="C114" s="22">
        <v>16337</v>
      </c>
      <c r="D114" s="22"/>
      <c r="E114" s="3"/>
    </row>
    <row r="115" spans="1:5" ht="24.95" customHeight="1" x14ac:dyDescent="0.25">
      <c r="A115" s="22" t="s">
        <v>75</v>
      </c>
      <c r="B115" s="25" t="s">
        <v>68</v>
      </c>
      <c r="C115" s="22">
        <v>6</v>
      </c>
      <c r="D115" s="22"/>
      <c r="E115" s="6"/>
    </row>
    <row r="116" spans="1:5" ht="24.95" customHeight="1" x14ac:dyDescent="0.25">
      <c r="A116" s="22" t="s">
        <v>76</v>
      </c>
      <c r="B116" s="25" t="s">
        <v>68</v>
      </c>
      <c r="C116" s="22">
        <v>0</v>
      </c>
      <c r="D116" s="22"/>
      <c r="E116" s="6"/>
    </row>
    <row r="117" spans="1:5" ht="24.95" customHeight="1" x14ac:dyDescent="0.25">
      <c r="A117" s="22" t="s">
        <v>77</v>
      </c>
      <c r="B117" s="25" t="s">
        <v>68</v>
      </c>
      <c r="C117" s="22">
        <v>0</v>
      </c>
      <c r="D117" s="22"/>
      <c r="E117" s="3"/>
    </row>
    <row r="118" spans="1:5" ht="24.95" customHeight="1" x14ac:dyDescent="0.25">
      <c r="A118" s="22" t="s">
        <v>78</v>
      </c>
      <c r="B118" s="25" t="s">
        <v>74</v>
      </c>
      <c r="C118" s="22">
        <v>506</v>
      </c>
      <c r="D118" s="22"/>
      <c r="E118" s="3"/>
    </row>
    <row r="119" spans="1:5" ht="24.95" customHeight="1" x14ac:dyDescent="0.25">
      <c r="A119" s="22" t="s">
        <v>79</v>
      </c>
      <c r="B119" s="25" t="s">
        <v>74</v>
      </c>
      <c r="C119" s="22">
        <v>1002</v>
      </c>
      <c r="D119" s="22"/>
      <c r="E119" s="3"/>
    </row>
    <row r="120" spans="1:5" ht="24.95" customHeight="1" x14ac:dyDescent="0.25">
      <c r="A120" s="22" t="s">
        <v>80</v>
      </c>
      <c r="B120" s="25" t="s">
        <v>68</v>
      </c>
      <c r="C120" s="22">
        <v>0</v>
      </c>
      <c r="D120" s="22"/>
      <c r="E120" s="3"/>
    </row>
    <row r="121" spans="1:5" ht="24.95" customHeight="1" x14ac:dyDescent="0.25">
      <c r="A121" s="22" t="s">
        <v>81</v>
      </c>
      <c r="B121" s="25" t="s">
        <v>74</v>
      </c>
      <c r="C121" s="22">
        <v>140</v>
      </c>
      <c r="D121" s="22"/>
      <c r="E121" s="3"/>
    </row>
    <row r="122" spans="1:5" ht="24.95" customHeight="1" x14ac:dyDescent="0.25">
      <c r="A122" s="22" t="s">
        <v>82</v>
      </c>
      <c r="B122" s="25" t="s">
        <v>83</v>
      </c>
      <c r="C122" s="22">
        <v>0</v>
      </c>
      <c r="D122" s="22"/>
      <c r="E122" s="6"/>
    </row>
    <row r="123" spans="1:5" ht="24.95" customHeight="1" x14ac:dyDescent="0.25">
      <c r="A123" s="22" t="s">
        <v>84</v>
      </c>
      <c r="B123" s="25" t="s">
        <v>85</v>
      </c>
      <c r="C123" s="22">
        <v>0.31</v>
      </c>
      <c r="D123" s="22"/>
      <c r="E123" s="3"/>
    </row>
    <row r="124" spans="1:5" ht="24.95" customHeight="1" x14ac:dyDescent="0.25">
      <c r="A124" s="22" t="s">
        <v>86</v>
      </c>
      <c r="B124" s="25" t="s">
        <v>85</v>
      </c>
      <c r="C124" s="22">
        <v>0.25</v>
      </c>
      <c r="D124" s="22"/>
      <c r="E124" s="3"/>
    </row>
    <row r="125" spans="1:5" ht="18.75" x14ac:dyDescent="0.3">
      <c r="A125" s="28"/>
      <c r="B125" s="28"/>
      <c r="C125" s="28"/>
      <c r="D125" s="28"/>
    </row>
    <row r="126" spans="1:5" ht="18.75" x14ac:dyDescent="0.3">
      <c r="A126" s="28"/>
      <c r="B126" s="28"/>
      <c r="C126" s="28"/>
      <c r="D126" s="28"/>
    </row>
    <row r="127" spans="1:5" ht="18.75" x14ac:dyDescent="0.3">
      <c r="A127" s="28"/>
      <c r="B127" s="28"/>
      <c r="C127" s="28"/>
      <c r="D127" s="28"/>
    </row>
    <row r="128" spans="1:5" ht="18.75" x14ac:dyDescent="0.25">
      <c r="A128" s="29" t="s">
        <v>0</v>
      </c>
      <c r="B128" s="29" t="s">
        <v>51</v>
      </c>
      <c r="C128" s="29" t="s">
        <v>52</v>
      </c>
      <c r="D128" s="29" t="s">
        <v>3</v>
      </c>
    </row>
    <row r="129" spans="1:4" ht="18.75" x14ac:dyDescent="0.3">
      <c r="A129" s="30" t="s">
        <v>88</v>
      </c>
      <c r="B129" s="30" t="s">
        <v>122</v>
      </c>
      <c r="C129" s="30" t="s">
        <v>172</v>
      </c>
      <c r="D129" s="31">
        <v>0.17424242424242425</v>
      </c>
    </row>
    <row r="130" spans="1:4" ht="18.75" x14ac:dyDescent="0.3">
      <c r="A130" s="30" t="s">
        <v>88</v>
      </c>
      <c r="B130" s="30" t="s">
        <v>123</v>
      </c>
      <c r="C130" s="30" t="s">
        <v>173</v>
      </c>
      <c r="D130" s="31">
        <v>7.4242424242424249E-2</v>
      </c>
    </row>
    <row r="131" spans="1:4" ht="18.75" x14ac:dyDescent="0.3">
      <c r="A131" s="30" t="s">
        <v>89</v>
      </c>
      <c r="B131" s="30" t="s">
        <v>124</v>
      </c>
      <c r="C131" s="30" t="s">
        <v>174</v>
      </c>
      <c r="D131" s="31">
        <v>0.11041666666666666</v>
      </c>
    </row>
    <row r="132" spans="1:4" ht="18.75" x14ac:dyDescent="0.3">
      <c r="A132" s="30" t="s">
        <v>89</v>
      </c>
      <c r="B132" s="30" t="s">
        <v>125</v>
      </c>
      <c r="C132" s="30" t="s">
        <v>173</v>
      </c>
      <c r="D132" s="31">
        <v>7.3484848484848486E-2</v>
      </c>
    </row>
    <row r="133" spans="1:4" ht="18.75" x14ac:dyDescent="0.3">
      <c r="A133" s="30" t="s">
        <v>90</v>
      </c>
      <c r="B133" s="30" t="s">
        <v>122</v>
      </c>
      <c r="C133" s="30" t="s">
        <v>175</v>
      </c>
      <c r="D133" s="31">
        <v>4.3181818181818182E-2</v>
      </c>
    </row>
    <row r="134" spans="1:4" ht="18.75" x14ac:dyDescent="0.3">
      <c r="A134" s="30" t="s">
        <v>90</v>
      </c>
      <c r="B134" s="30" t="s">
        <v>126</v>
      </c>
      <c r="C134" s="30" t="s">
        <v>173</v>
      </c>
      <c r="D134" s="31">
        <v>6.931818181818182E-2</v>
      </c>
    </row>
    <row r="135" spans="1:4" ht="18.75" x14ac:dyDescent="0.3">
      <c r="A135" s="30" t="s">
        <v>90</v>
      </c>
      <c r="B135" s="30" t="s">
        <v>127</v>
      </c>
      <c r="C135" s="30" t="s">
        <v>173</v>
      </c>
      <c r="D135" s="31">
        <v>0.13541666666666666</v>
      </c>
    </row>
    <row r="136" spans="1:4" ht="18.75" x14ac:dyDescent="0.3">
      <c r="A136" s="30" t="s">
        <v>91</v>
      </c>
      <c r="B136" s="30" t="s">
        <v>128</v>
      </c>
      <c r="C136" s="30" t="s">
        <v>92</v>
      </c>
      <c r="D136" s="31">
        <v>5.2651515151515151E-2</v>
      </c>
    </row>
    <row r="137" spans="1:4" ht="18.75" x14ac:dyDescent="0.3">
      <c r="A137" s="30" t="s">
        <v>91</v>
      </c>
      <c r="B137" s="30" t="s">
        <v>92</v>
      </c>
      <c r="C137" s="30" t="s">
        <v>176</v>
      </c>
      <c r="D137" s="31">
        <v>5.1893939393939395E-2</v>
      </c>
    </row>
    <row r="138" spans="1:4" ht="18.75" x14ac:dyDescent="0.3">
      <c r="A138" s="30" t="s">
        <v>91</v>
      </c>
      <c r="B138" s="30" t="s">
        <v>129</v>
      </c>
      <c r="C138" s="30" t="s">
        <v>93</v>
      </c>
      <c r="D138" s="31">
        <v>0.24772727272727274</v>
      </c>
    </row>
    <row r="139" spans="1:4" ht="18.75" x14ac:dyDescent="0.3">
      <c r="A139" s="30" t="s">
        <v>91</v>
      </c>
      <c r="B139" s="30" t="s">
        <v>93</v>
      </c>
      <c r="C139" s="30" t="s">
        <v>173</v>
      </c>
      <c r="D139" s="31">
        <v>4.2045454545454546E-2</v>
      </c>
    </row>
    <row r="140" spans="1:4" ht="18.75" x14ac:dyDescent="0.3">
      <c r="A140" s="30" t="s">
        <v>92</v>
      </c>
      <c r="B140" s="30" t="s">
        <v>91</v>
      </c>
      <c r="C140" s="30" t="s">
        <v>173</v>
      </c>
      <c r="D140" s="31">
        <v>0.11174242424242424</v>
      </c>
    </row>
    <row r="141" spans="1:4" ht="18.75" x14ac:dyDescent="0.3">
      <c r="A141" s="30" t="s">
        <v>93</v>
      </c>
      <c r="B141" s="30" t="s">
        <v>91</v>
      </c>
      <c r="C141" s="30" t="s">
        <v>177</v>
      </c>
      <c r="D141" s="31">
        <v>0.11496212121212121</v>
      </c>
    </row>
    <row r="142" spans="1:4" ht="18.75" x14ac:dyDescent="0.3">
      <c r="A142" s="30" t="s">
        <v>93</v>
      </c>
      <c r="B142" s="30" t="s">
        <v>130</v>
      </c>
      <c r="C142" s="30" t="s">
        <v>178</v>
      </c>
      <c r="D142" s="31">
        <v>9.9242424242424243E-2</v>
      </c>
    </row>
    <row r="143" spans="1:4" ht="18.75" x14ac:dyDescent="0.3">
      <c r="A143" s="30" t="s">
        <v>93</v>
      </c>
      <c r="B143" s="30" t="s">
        <v>91</v>
      </c>
      <c r="C143" s="30" t="s">
        <v>179</v>
      </c>
      <c r="D143" s="31">
        <v>7.5946969696969693E-2</v>
      </c>
    </row>
    <row r="144" spans="1:4" ht="18.75" x14ac:dyDescent="0.3">
      <c r="A144" s="30" t="s">
        <v>93</v>
      </c>
      <c r="B144" s="30" t="s">
        <v>131</v>
      </c>
      <c r="C144" s="30" t="s">
        <v>180</v>
      </c>
      <c r="D144" s="31">
        <v>0.11477272727272728</v>
      </c>
    </row>
    <row r="145" spans="1:4" ht="18.75" x14ac:dyDescent="0.3">
      <c r="A145" s="30" t="s">
        <v>93</v>
      </c>
      <c r="B145" s="30" t="s">
        <v>132</v>
      </c>
      <c r="C145" s="30" t="s">
        <v>181</v>
      </c>
      <c r="D145" s="31">
        <v>8.1818181818181818E-2</v>
      </c>
    </row>
    <row r="146" spans="1:4" ht="18.75" x14ac:dyDescent="0.3">
      <c r="A146" s="30" t="s">
        <v>93</v>
      </c>
      <c r="B146" s="30" t="s">
        <v>133</v>
      </c>
      <c r="C146" s="30" t="s">
        <v>173</v>
      </c>
      <c r="D146" s="31">
        <v>0.12784090909090909</v>
      </c>
    </row>
    <row r="147" spans="1:4" ht="18.75" x14ac:dyDescent="0.3">
      <c r="A147" s="30" t="s">
        <v>94</v>
      </c>
      <c r="B147" s="30" t="s">
        <v>134</v>
      </c>
      <c r="C147" s="30" t="s">
        <v>173</v>
      </c>
      <c r="D147" s="31">
        <v>2.803030303030303E-2</v>
      </c>
    </row>
    <row r="148" spans="1:4" ht="18.75" x14ac:dyDescent="0.3">
      <c r="A148" s="30" t="s">
        <v>95</v>
      </c>
      <c r="B148" s="30" t="s">
        <v>135</v>
      </c>
      <c r="C148" s="30" t="s">
        <v>173</v>
      </c>
      <c r="D148" s="31">
        <v>7.1022727272727279E-2</v>
      </c>
    </row>
    <row r="149" spans="1:4" ht="18.75" x14ac:dyDescent="0.3">
      <c r="A149" s="30" t="s">
        <v>96</v>
      </c>
      <c r="B149" s="30" t="s">
        <v>135</v>
      </c>
      <c r="C149" s="30" t="s">
        <v>173</v>
      </c>
      <c r="D149" s="31">
        <v>4.8674242424242425E-2</v>
      </c>
    </row>
    <row r="150" spans="1:4" ht="18.75" x14ac:dyDescent="0.3">
      <c r="A150" s="30" t="s">
        <v>97</v>
      </c>
      <c r="B150" s="30" t="s">
        <v>136</v>
      </c>
      <c r="C150" s="30" t="s">
        <v>182</v>
      </c>
      <c r="D150" s="31">
        <v>2.8598484848484849E-2</v>
      </c>
    </row>
    <row r="151" spans="1:4" ht="18.75" x14ac:dyDescent="0.3">
      <c r="A151" s="30" t="s">
        <v>97</v>
      </c>
      <c r="B151" s="30" t="s">
        <v>136</v>
      </c>
      <c r="C151" s="30" t="s">
        <v>182</v>
      </c>
      <c r="D151" s="31">
        <v>2.8409090909090908E-2</v>
      </c>
    </row>
    <row r="152" spans="1:4" ht="18.75" x14ac:dyDescent="0.3">
      <c r="A152" s="30" t="s">
        <v>97</v>
      </c>
      <c r="B152" s="30" t="s">
        <v>137</v>
      </c>
      <c r="C152" s="30" t="s">
        <v>183</v>
      </c>
      <c r="D152" s="31">
        <v>5.7575757575757579E-2</v>
      </c>
    </row>
    <row r="153" spans="1:4" ht="18.75" x14ac:dyDescent="0.3">
      <c r="A153" s="30" t="s">
        <v>97</v>
      </c>
      <c r="B153" s="30" t="s">
        <v>138</v>
      </c>
      <c r="C153" s="30" t="s">
        <v>184</v>
      </c>
      <c r="D153" s="31">
        <v>8.4469696969696972E-2</v>
      </c>
    </row>
    <row r="154" spans="1:4" ht="18.75" x14ac:dyDescent="0.3">
      <c r="A154" s="30" t="s">
        <v>97</v>
      </c>
      <c r="B154" s="30" t="s">
        <v>135</v>
      </c>
      <c r="C154" s="30" t="s">
        <v>173</v>
      </c>
      <c r="D154" s="31">
        <v>0.15928030303030302</v>
      </c>
    </row>
    <row r="155" spans="1:4" ht="18.75" x14ac:dyDescent="0.3">
      <c r="A155" s="30" t="s">
        <v>98</v>
      </c>
      <c r="B155" s="30" t="s">
        <v>139</v>
      </c>
      <c r="C155" s="30" t="s">
        <v>173</v>
      </c>
      <c r="D155" s="31">
        <v>4.8295454545454544E-2</v>
      </c>
    </row>
    <row r="156" spans="1:4" ht="18.75" x14ac:dyDescent="0.3">
      <c r="A156" s="30" t="s">
        <v>98</v>
      </c>
      <c r="B156" s="30" t="s">
        <v>133</v>
      </c>
      <c r="C156" s="30" t="s">
        <v>140</v>
      </c>
      <c r="D156" s="31">
        <v>7.5189393939393945E-2</v>
      </c>
    </row>
    <row r="157" spans="1:4" ht="18.75" x14ac:dyDescent="0.3">
      <c r="A157" s="30" t="s">
        <v>98</v>
      </c>
      <c r="B157" s="30" t="s">
        <v>140</v>
      </c>
      <c r="C157" s="30" t="s">
        <v>173</v>
      </c>
      <c r="D157" s="31">
        <v>0.14640151515151514</v>
      </c>
    </row>
    <row r="158" spans="1:4" ht="18.75" x14ac:dyDescent="0.3">
      <c r="A158" s="30" t="s">
        <v>98</v>
      </c>
      <c r="B158" s="30" t="s">
        <v>138</v>
      </c>
      <c r="C158" s="30" t="s">
        <v>173</v>
      </c>
      <c r="D158" s="31">
        <v>3.9583333333333331E-2</v>
      </c>
    </row>
    <row r="159" spans="1:4" ht="18.75" x14ac:dyDescent="0.3">
      <c r="A159" s="30" t="s">
        <v>99</v>
      </c>
      <c r="B159" s="30" t="s">
        <v>141</v>
      </c>
      <c r="C159" s="30" t="s">
        <v>185</v>
      </c>
      <c r="D159" s="31">
        <v>0.22424242424242424</v>
      </c>
    </row>
    <row r="160" spans="1:4" ht="18.75" x14ac:dyDescent="0.3">
      <c r="A160" s="30" t="s">
        <v>99</v>
      </c>
      <c r="B160" s="30" t="s">
        <v>142</v>
      </c>
      <c r="C160" s="30" t="s">
        <v>173</v>
      </c>
      <c r="D160" s="31">
        <v>0.20890151515151514</v>
      </c>
    </row>
    <row r="161" spans="1:4" ht="18.75" x14ac:dyDescent="0.3">
      <c r="A161" s="30" t="s">
        <v>100</v>
      </c>
      <c r="B161" s="30" t="s">
        <v>143</v>
      </c>
      <c r="C161" s="30" t="s">
        <v>185</v>
      </c>
      <c r="D161" s="31">
        <v>0.22556818181818181</v>
      </c>
    </row>
    <row r="162" spans="1:4" ht="18.75" x14ac:dyDescent="0.3">
      <c r="A162" s="30" t="s">
        <v>100</v>
      </c>
      <c r="B162" s="30" t="s">
        <v>142</v>
      </c>
      <c r="C162" s="30" t="s">
        <v>186</v>
      </c>
      <c r="D162" s="31">
        <v>0.20814393939393938</v>
      </c>
    </row>
    <row r="163" spans="1:4" ht="18.75" x14ac:dyDescent="0.3">
      <c r="A163" s="30" t="s">
        <v>100</v>
      </c>
      <c r="B163" s="30" t="s">
        <v>144</v>
      </c>
      <c r="C163" s="30" t="s">
        <v>187</v>
      </c>
      <c r="D163" s="31">
        <v>0.14734848484848484</v>
      </c>
    </row>
    <row r="164" spans="1:4" ht="18.75" x14ac:dyDescent="0.3">
      <c r="A164" s="30" t="s">
        <v>212</v>
      </c>
      <c r="B164" s="30" t="s">
        <v>213</v>
      </c>
      <c r="C164" s="30" t="s">
        <v>214</v>
      </c>
      <c r="D164" s="31">
        <v>0.18352272727272728</v>
      </c>
    </row>
    <row r="165" spans="1:4" ht="18.75" x14ac:dyDescent="0.3">
      <c r="A165" s="30" t="s">
        <v>212</v>
      </c>
      <c r="B165" s="30" t="s">
        <v>221</v>
      </c>
      <c r="C165" s="30" t="s">
        <v>222</v>
      </c>
      <c r="D165" s="31">
        <v>5.7575757575757579E-2</v>
      </c>
    </row>
    <row r="166" spans="1:4" ht="18.75" x14ac:dyDescent="0.3">
      <c r="A166" s="30" t="s">
        <v>212</v>
      </c>
      <c r="B166" s="30" t="s">
        <v>222</v>
      </c>
      <c r="C166" s="30" t="s">
        <v>215</v>
      </c>
      <c r="D166" s="31">
        <v>3.3522727272727273E-2</v>
      </c>
    </row>
    <row r="167" spans="1:4" ht="18.75" x14ac:dyDescent="0.3">
      <c r="A167" s="30" t="s">
        <v>215</v>
      </c>
      <c r="B167" s="30" t="s">
        <v>212</v>
      </c>
      <c r="C167" s="30" t="s">
        <v>223</v>
      </c>
      <c r="D167" s="31">
        <v>5.587121212121212E-2</v>
      </c>
    </row>
    <row r="168" spans="1:4" ht="18.75" x14ac:dyDescent="0.3">
      <c r="A168" s="30" t="s">
        <v>222</v>
      </c>
      <c r="B168" s="30" t="s">
        <v>212</v>
      </c>
      <c r="C168" s="30" t="s">
        <v>187</v>
      </c>
      <c r="D168" s="31">
        <v>4.1856060606060605E-2</v>
      </c>
    </row>
    <row r="169" spans="1:4" ht="18.75" x14ac:dyDescent="0.3">
      <c r="A169" s="30" t="s">
        <v>214</v>
      </c>
      <c r="B169" s="30" t="s">
        <v>213</v>
      </c>
      <c r="C169" s="30" t="s">
        <v>212</v>
      </c>
      <c r="D169" s="31">
        <v>0.19924242424242425</v>
      </c>
    </row>
    <row r="170" spans="1:4" ht="18.75" x14ac:dyDescent="0.3">
      <c r="A170" s="30" t="s">
        <v>216</v>
      </c>
      <c r="B170" s="30" t="s">
        <v>213</v>
      </c>
      <c r="C170" s="30" t="s">
        <v>219</v>
      </c>
      <c r="D170" s="31">
        <v>0.14280303030303029</v>
      </c>
    </row>
    <row r="171" spans="1:4" ht="18.75" x14ac:dyDescent="0.3">
      <c r="A171" s="30" t="s">
        <v>217</v>
      </c>
      <c r="B171" s="30" t="s">
        <v>213</v>
      </c>
      <c r="C171" s="30" t="s">
        <v>219</v>
      </c>
      <c r="D171" s="31">
        <v>8.8068181818181823E-2</v>
      </c>
    </row>
    <row r="172" spans="1:4" ht="18.75" x14ac:dyDescent="0.3">
      <c r="A172" s="30" t="s">
        <v>217</v>
      </c>
      <c r="B172" s="30" t="s">
        <v>219</v>
      </c>
      <c r="C172" s="30" t="s">
        <v>218</v>
      </c>
      <c r="D172" s="31">
        <v>6.0606060606060608E-2</v>
      </c>
    </row>
    <row r="173" spans="1:4" ht="18.75" x14ac:dyDescent="0.3">
      <c r="A173" s="30" t="s">
        <v>218</v>
      </c>
      <c r="B173" s="30" t="s">
        <v>224</v>
      </c>
      <c r="C173" s="30" t="s">
        <v>187</v>
      </c>
      <c r="D173" s="31">
        <v>4.3371212121212123E-2</v>
      </c>
    </row>
    <row r="174" spans="1:4" ht="18.75" x14ac:dyDescent="0.3">
      <c r="A174" s="30" t="s">
        <v>219</v>
      </c>
      <c r="B174" s="30" t="s">
        <v>217</v>
      </c>
      <c r="C174" s="30" t="s">
        <v>216</v>
      </c>
      <c r="D174" s="31">
        <v>0.17329545454545456</v>
      </c>
    </row>
    <row r="175" spans="1:4" ht="18.75" x14ac:dyDescent="0.3">
      <c r="A175" s="30" t="s">
        <v>219</v>
      </c>
      <c r="B175" s="30" t="s">
        <v>216</v>
      </c>
      <c r="C175" s="30" t="s">
        <v>187</v>
      </c>
      <c r="D175" s="31">
        <v>0.10340909090909091</v>
      </c>
    </row>
    <row r="176" spans="1:4" ht="18.75" x14ac:dyDescent="0.3">
      <c r="A176" s="30" t="s">
        <v>220</v>
      </c>
      <c r="B176" s="30" t="s">
        <v>223</v>
      </c>
      <c r="C176" s="30" t="s">
        <v>225</v>
      </c>
      <c r="D176" s="31">
        <v>4.6780303030303033E-2</v>
      </c>
    </row>
    <row r="177" spans="1:4" ht="18.75" x14ac:dyDescent="0.3">
      <c r="A177" s="30" t="s">
        <v>220</v>
      </c>
      <c r="B177" s="30" t="s">
        <v>225</v>
      </c>
      <c r="C177" s="30" t="s">
        <v>226</v>
      </c>
      <c r="D177" s="31">
        <v>4.3749999999999997E-2</v>
      </c>
    </row>
    <row r="178" spans="1:4" ht="18.75" x14ac:dyDescent="0.3">
      <c r="A178" s="30" t="s">
        <v>220</v>
      </c>
      <c r="B178" s="30" t="s">
        <v>226</v>
      </c>
      <c r="C178" s="30" t="s">
        <v>227</v>
      </c>
      <c r="D178" s="31">
        <v>3.6742424242424243E-2</v>
      </c>
    </row>
    <row r="179" spans="1:4" ht="18.75" x14ac:dyDescent="0.3">
      <c r="A179" s="30" t="s">
        <v>220</v>
      </c>
      <c r="B179" s="30" t="s">
        <v>227</v>
      </c>
      <c r="C179" s="30" t="s">
        <v>228</v>
      </c>
      <c r="D179" s="31">
        <v>3.4848484848484851E-2</v>
      </c>
    </row>
    <row r="180" spans="1:4" ht="18.75" x14ac:dyDescent="0.3">
      <c r="A180" s="30" t="s">
        <v>220</v>
      </c>
      <c r="B180" s="30" t="s">
        <v>228</v>
      </c>
      <c r="C180" s="30" t="s">
        <v>229</v>
      </c>
      <c r="D180" s="31">
        <v>0.14640151515151514</v>
      </c>
    </row>
    <row r="181" spans="1:4" ht="18.75" x14ac:dyDescent="0.3">
      <c r="A181" s="30" t="s">
        <v>101</v>
      </c>
      <c r="B181" s="30" t="s">
        <v>145</v>
      </c>
      <c r="C181" s="30" t="s">
        <v>103</v>
      </c>
      <c r="D181" s="31">
        <v>0.2674242424242424</v>
      </c>
    </row>
    <row r="182" spans="1:4" ht="18.75" x14ac:dyDescent="0.3">
      <c r="A182" s="30" t="s">
        <v>102</v>
      </c>
      <c r="B182" s="30" t="s">
        <v>145</v>
      </c>
      <c r="C182" s="30" t="s">
        <v>188</v>
      </c>
      <c r="D182" s="31">
        <v>0.2356060606060606</v>
      </c>
    </row>
    <row r="183" spans="1:4" ht="18.75" x14ac:dyDescent="0.3">
      <c r="A183" s="30" t="s">
        <v>103</v>
      </c>
      <c r="B183" s="30" t="s">
        <v>146</v>
      </c>
      <c r="C183" s="30" t="s">
        <v>189</v>
      </c>
      <c r="D183" s="31">
        <v>5.5492424242424246E-2</v>
      </c>
    </row>
    <row r="184" spans="1:4" ht="18.75" x14ac:dyDescent="0.3">
      <c r="A184" s="30" t="s">
        <v>103</v>
      </c>
      <c r="B184" s="30" t="s">
        <v>147</v>
      </c>
      <c r="C184" s="30" t="s">
        <v>190</v>
      </c>
      <c r="D184" s="31">
        <v>4.6590909090909093E-2</v>
      </c>
    </row>
    <row r="185" spans="1:4" ht="18.75" x14ac:dyDescent="0.3">
      <c r="A185" s="30" t="s">
        <v>103</v>
      </c>
      <c r="B185" s="30" t="s">
        <v>148</v>
      </c>
      <c r="C185" s="30" t="s">
        <v>191</v>
      </c>
      <c r="D185" s="31">
        <v>5.6439393939393942E-2</v>
      </c>
    </row>
    <row r="186" spans="1:4" ht="18.75" x14ac:dyDescent="0.3">
      <c r="A186" s="30" t="s">
        <v>103</v>
      </c>
      <c r="B186" s="30" t="s">
        <v>105</v>
      </c>
      <c r="C186" s="30" t="s">
        <v>104</v>
      </c>
      <c r="D186" s="31">
        <v>7.5189393939393945E-2</v>
      </c>
    </row>
    <row r="187" spans="1:4" ht="18.75" x14ac:dyDescent="0.3">
      <c r="A187" s="30" t="s">
        <v>104</v>
      </c>
      <c r="B187" s="30" t="s">
        <v>149</v>
      </c>
      <c r="C187" s="30" t="s">
        <v>191</v>
      </c>
      <c r="D187" s="31">
        <v>9.7159090909090903E-2</v>
      </c>
    </row>
    <row r="188" spans="1:4" ht="18.75" x14ac:dyDescent="0.3">
      <c r="A188" s="30" t="s">
        <v>105</v>
      </c>
      <c r="B188" s="30" t="s">
        <v>149</v>
      </c>
      <c r="C188" s="30" t="s">
        <v>192</v>
      </c>
      <c r="D188" s="31">
        <v>6.458333333333334E-2</v>
      </c>
    </row>
    <row r="189" spans="1:4" ht="18.75" x14ac:dyDescent="0.3">
      <c r="A189" s="30" t="s">
        <v>105</v>
      </c>
      <c r="B189" s="30" t="s">
        <v>150</v>
      </c>
      <c r="C189" s="30" t="s">
        <v>193</v>
      </c>
      <c r="D189" s="31">
        <v>7.1590909090909094E-2</v>
      </c>
    </row>
    <row r="190" spans="1:4" ht="18.75" x14ac:dyDescent="0.3">
      <c r="A190" s="30" t="s">
        <v>106</v>
      </c>
      <c r="B190" s="30" t="s">
        <v>151</v>
      </c>
      <c r="C190" s="30" t="s">
        <v>187</v>
      </c>
      <c r="D190" s="31">
        <v>6.7424242424242428E-2</v>
      </c>
    </row>
    <row r="191" spans="1:4" ht="18.75" x14ac:dyDescent="0.3">
      <c r="A191" s="30" t="s">
        <v>107</v>
      </c>
      <c r="B191" s="30" t="s">
        <v>152</v>
      </c>
      <c r="C191" s="30" t="s">
        <v>194</v>
      </c>
      <c r="D191" s="31">
        <v>0.18465909090909091</v>
      </c>
    </row>
    <row r="192" spans="1:4" ht="18.75" x14ac:dyDescent="0.3">
      <c r="A192" s="30" t="s">
        <v>107</v>
      </c>
      <c r="B192" s="30" t="s">
        <v>153</v>
      </c>
      <c r="C192" s="30" t="s">
        <v>195</v>
      </c>
      <c r="D192" s="31">
        <v>0.17746212121212121</v>
      </c>
    </row>
    <row r="193" spans="1:4" ht="18.75" x14ac:dyDescent="0.3">
      <c r="A193" s="30" t="s">
        <v>108</v>
      </c>
      <c r="B193" s="30" t="s">
        <v>152</v>
      </c>
      <c r="C193" s="30" t="s">
        <v>196</v>
      </c>
      <c r="D193" s="31">
        <v>0.11874999999999999</v>
      </c>
    </row>
    <row r="194" spans="1:4" ht="18.75" x14ac:dyDescent="0.3">
      <c r="A194" s="30" t="s">
        <v>109</v>
      </c>
      <c r="B194" s="30" t="s">
        <v>154</v>
      </c>
      <c r="C194" s="30" t="s">
        <v>110</v>
      </c>
      <c r="D194" s="31">
        <v>7.1969696969696975E-2</v>
      </c>
    </row>
    <row r="195" spans="1:4" ht="18.75" x14ac:dyDescent="0.3">
      <c r="A195" s="30" t="s">
        <v>109</v>
      </c>
      <c r="B195" s="30" t="s">
        <v>110</v>
      </c>
      <c r="C195" s="30" t="s">
        <v>195</v>
      </c>
      <c r="D195" s="31">
        <v>0.16079545454545455</v>
      </c>
    </row>
    <row r="196" spans="1:4" ht="18.75" x14ac:dyDescent="0.3">
      <c r="A196" s="30" t="s">
        <v>110</v>
      </c>
      <c r="B196" s="30" t="s">
        <v>155</v>
      </c>
      <c r="C196" s="30" t="s">
        <v>195</v>
      </c>
      <c r="D196" s="31">
        <v>9.2234848484848489E-2</v>
      </c>
    </row>
    <row r="197" spans="1:4" ht="18.75" x14ac:dyDescent="0.3">
      <c r="A197" s="30" t="s">
        <v>111</v>
      </c>
      <c r="B197" s="30" t="s">
        <v>156</v>
      </c>
      <c r="C197" s="30" t="s">
        <v>197</v>
      </c>
      <c r="D197" s="31">
        <v>0.2674242424242424</v>
      </c>
    </row>
    <row r="198" spans="1:4" ht="18.75" x14ac:dyDescent="0.3">
      <c r="A198" s="30" t="s">
        <v>111</v>
      </c>
      <c r="B198" s="30" t="s">
        <v>157</v>
      </c>
      <c r="C198" s="30" t="s">
        <v>198</v>
      </c>
      <c r="D198" s="31">
        <v>6.458333333333334E-2</v>
      </c>
    </row>
    <row r="199" spans="1:4" ht="18.75" x14ac:dyDescent="0.3">
      <c r="A199" s="30" t="s">
        <v>111</v>
      </c>
      <c r="B199" s="30" t="s">
        <v>158</v>
      </c>
      <c r="C199" s="30" t="s">
        <v>199</v>
      </c>
      <c r="D199" s="31">
        <v>6.9886363636363635E-2</v>
      </c>
    </row>
    <row r="200" spans="1:4" ht="18.75" x14ac:dyDescent="0.3">
      <c r="A200" s="30" t="s">
        <v>112</v>
      </c>
      <c r="B200" s="30" t="s">
        <v>159</v>
      </c>
      <c r="C200" s="30" t="s">
        <v>200</v>
      </c>
      <c r="D200" s="31">
        <v>2.9356060606060608E-2</v>
      </c>
    </row>
    <row r="201" spans="1:4" ht="18.75" x14ac:dyDescent="0.3">
      <c r="A201" s="30" t="s">
        <v>112</v>
      </c>
      <c r="B201" s="30" t="s">
        <v>160</v>
      </c>
      <c r="C201" s="30" t="s">
        <v>115</v>
      </c>
      <c r="D201" s="31">
        <v>0.14526515151515151</v>
      </c>
    </row>
    <row r="202" spans="1:4" ht="18.75" x14ac:dyDescent="0.3">
      <c r="A202" s="30" t="s">
        <v>112</v>
      </c>
      <c r="B202" s="30" t="s">
        <v>161</v>
      </c>
      <c r="C202" s="30" t="s">
        <v>114</v>
      </c>
      <c r="D202" s="31">
        <v>8.5606060606060602E-2</v>
      </c>
    </row>
    <row r="203" spans="1:4" ht="18.75" x14ac:dyDescent="0.3">
      <c r="A203" s="30" t="s">
        <v>113</v>
      </c>
      <c r="B203" s="30" t="s">
        <v>157</v>
      </c>
      <c r="C203" s="30" t="s">
        <v>201</v>
      </c>
      <c r="D203" s="31">
        <v>0.15018939393939393</v>
      </c>
    </row>
    <row r="204" spans="1:4" ht="18.75" x14ac:dyDescent="0.3">
      <c r="A204" s="30" t="s">
        <v>114</v>
      </c>
      <c r="B204" s="30" t="s">
        <v>111</v>
      </c>
      <c r="C204" s="30" t="s">
        <v>200</v>
      </c>
      <c r="D204" s="31">
        <v>3.8636363636363635E-2</v>
      </c>
    </row>
    <row r="205" spans="1:4" ht="18.75" x14ac:dyDescent="0.3">
      <c r="A205" s="30" t="s">
        <v>114</v>
      </c>
      <c r="B205" s="30" t="s">
        <v>160</v>
      </c>
      <c r="C205" s="30" t="s">
        <v>112</v>
      </c>
      <c r="D205" s="31">
        <v>7.1780303030303028E-2</v>
      </c>
    </row>
    <row r="206" spans="1:4" ht="18.75" x14ac:dyDescent="0.3">
      <c r="A206" s="30" t="s">
        <v>114</v>
      </c>
      <c r="B206" s="30" t="s">
        <v>162</v>
      </c>
      <c r="C206" s="30" t="s">
        <v>178</v>
      </c>
      <c r="D206" s="31">
        <v>9.583333333333334E-2</v>
      </c>
    </row>
    <row r="207" spans="1:4" ht="18.75" x14ac:dyDescent="0.3">
      <c r="A207" s="30" t="s">
        <v>115</v>
      </c>
      <c r="B207" s="30" t="s">
        <v>163</v>
      </c>
      <c r="C207" s="30" t="s">
        <v>178</v>
      </c>
      <c r="D207" s="31">
        <v>4.8106060606060604E-2</v>
      </c>
    </row>
    <row r="208" spans="1:4" ht="18.75" x14ac:dyDescent="0.3">
      <c r="A208" s="30" t="s">
        <v>116</v>
      </c>
      <c r="B208" s="30" t="s">
        <v>159</v>
      </c>
      <c r="C208" s="30" t="s">
        <v>202</v>
      </c>
      <c r="D208" s="31">
        <v>6.4204545454545459E-2</v>
      </c>
    </row>
    <row r="209" spans="1:4" ht="18.75" x14ac:dyDescent="0.3">
      <c r="A209" s="30" t="s">
        <v>117</v>
      </c>
      <c r="B209" s="30" t="s">
        <v>164</v>
      </c>
      <c r="C209" s="30" t="s">
        <v>203</v>
      </c>
      <c r="D209" s="31">
        <v>0.15284090909090908</v>
      </c>
    </row>
    <row r="210" spans="1:4" ht="18.75" x14ac:dyDescent="0.3">
      <c r="A210" s="30" t="s">
        <v>117</v>
      </c>
      <c r="B210" s="30" t="s">
        <v>165</v>
      </c>
      <c r="C210" s="30" t="s">
        <v>204</v>
      </c>
      <c r="D210" s="31">
        <v>0.11912878787878788</v>
      </c>
    </row>
    <row r="211" spans="1:4" ht="18.75" x14ac:dyDescent="0.3">
      <c r="A211" s="30" t="s">
        <v>117</v>
      </c>
      <c r="B211" s="30" t="s">
        <v>166</v>
      </c>
      <c r="C211" s="30" t="s">
        <v>167</v>
      </c>
      <c r="D211" s="31">
        <v>4.3939393939393938E-2</v>
      </c>
    </row>
    <row r="212" spans="1:4" ht="18.75" x14ac:dyDescent="0.3">
      <c r="A212" s="30" t="s">
        <v>117</v>
      </c>
      <c r="B212" s="30" t="s">
        <v>167</v>
      </c>
      <c r="C212" s="30" t="s">
        <v>121</v>
      </c>
      <c r="D212" s="31">
        <v>0.19337121212121211</v>
      </c>
    </row>
    <row r="213" spans="1:4" ht="18.75" x14ac:dyDescent="0.3">
      <c r="A213" s="30" t="s">
        <v>118</v>
      </c>
      <c r="B213" s="30" t="s">
        <v>117</v>
      </c>
      <c r="C213" s="30" t="s">
        <v>205</v>
      </c>
      <c r="D213" s="31">
        <v>0.12613636363636363</v>
      </c>
    </row>
    <row r="214" spans="1:4" ht="18.75" x14ac:dyDescent="0.3">
      <c r="A214" s="30" t="s">
        <v>119</v>
      </c>
      <c r="B214" s="30" t="s">
        <v>164</v>
      </c>
      <c r="C214" s="30" t="s">
        <v>120</v>
      </c>
      <c r="D214" s="31">
        <v>1.7613636363636363E-2</v>
      </c>
    </row>
    <row r="215" spans="1:4" ht="18.75" x14ac:dyDescent="0.3">
      <c r="A215" s="30" t="s">
        <v>119</v>
      </c>
      <c r="B215" s="30" t="s">
        <v>168</v>
      </c>
      <c r="C215" s="30" t="s">
        <v>206</v>
      </c>
      <c r="D215" s="31">
        <v>7.045454545454545E-2</v>
      </c>
    </row>
    <row r="216" spans="1:4" ht="18.75" x14ac:dyDescent="0.3">
      <c r="A216" s="30" t="s">
        <v>120</v>
      </c>
      <c r="B216" s="30" t="s">
        <v>166</v>
      </c>
      <c r="C216" s="30" t="s">
        <v>207</v>
      </c>
      <c r="D216" s="31">
        <v>0.21231060606060606</v>
      </c>
    </row>
    <row r="217" spans="1:4" ht="18.75" x14ac:dyDescent="0.3">
      <c r="A217" s="30" t="s">
        <v>121</v>
      </c>
      <c r="B217" s="30" t="s">
        <v>167</v>
      </c>
      <c r="C217" s="30" t="s">
        <v>120</v>
      </c>
      <c r="D217" s="31">
        <v>6.4962121212121207E-2</v>
      </c>
    </row>
    <row r="218" spans="1:4" ht="18.75" x14ac:dyDescent="0.3">
      <c r="A218" s="30" t="s">
        <v>121</v>
      </c>
      <c r="B218" s="30" t="s">
        <v>168</v>
      </c>
      <c r="C218" s="30" t="s">
        <v>208</v>
      </c>
      <c r="D218" s="31">
        <v>1.2121212121212121E-2</v>
      </c>
    </row>
    <row r="219" spans="1:4" ht="18.75" x14ac:dyDescent="0.3">
      <c r="A219" s="30" t="s">
        <v>121</v>
      </c>
      <c r="B219" s="30" t="s">
        <v>169</v>
      </c>
      <c r="C219" s="30" t="s">
        <v>209</v>
      </c>
      <c r="D219" s="31">
        <v>5.8712121212121215E-2</v>
      </c>
    </row>
    <row r="220" spans="1:4" ht="18.75" x14ac:dyDescent="0.3">
      <c r="A220" s="30" t="s">
        <v>121</v>
      </c>
      <c r="B220" s="30" t="s">
        <v>170</v>
      </c>
      <c r="C220" s="30" t="s">
        <v>210</v>
      </c>
      <c r="D220" s="31">
        <v>4.0719696969696968E-2</v>
      </c>
    </row>
    <row r="221" spans="1:4" ht="18.75" x14ac:dyDescent="0.3">
      <c r="A221" s="30" t="s">
        <v>121</v>
      </c>
      <c r="B221" s="30" t="s">
        <v>171</v>
      </c>
      <c r="C221" s="30" t="s">
        <v>211</v>
      </c>
      <c r="D221" s="31">
        <v>1.7045454545454544E-2</v>
      </c>
    </row>
    <row r="222" spans="1:4" ht="18.75" x14ac:dyDescent="0.3">
      <c r="A222" s="30"/>
      <c r="B222" s="30"/>
      <c r="C222" s="30"/>
      <c r="D222" s="28"/>
    </row>
    <row r="223" spans="1:4" ht="18.75" x14ac:dyDescent="0.3">
      <c r="A223" s="30"/>
      <c r="B223" s="30"/>
      <c r="C223" s="30"/>
      <c r="D223" s="31">
        <f>SUM(D129:D222)</f>
        <v>9.225946969696972</v>
      </c>
    </row>
    <row r="224" spans="1:4" ht="18.75" x14ac:dyDescent="0.3">
      <c r="A224" s="30"/>
      <c r="B224" s="30"/>
      <c r="C224" s="30"/>
      <c r="D224" s="28"/>
    </row>
    <row r="225" spans="1:3" x14ac:dyDescent="0.25">
      <c r="A225" s="8"/>
      <c r="B225" s="8"/>
      <c r="C225" s="8"/>
    </row>
    <row r="226" spans="1:3" x14ac:dyDescent="0.25">
      <c r="A226" s="8"/>
      <c r="B226" s="8"/>
      <c r="C226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Hayes, John</dc:creator>
  <cp:lastModifiedBy>Hayes, John</cp:lastModifiedBy>
  <dcterms:created xsi:type="dcterms:W3CDTF">2025-08-14T12:28:15Z</dcterms:created>
  <dcterms:modified xsi:type="dcterms:W3CDTF">2025-09-18T13:29:17Z</dcterms:modified>
</cp:coreProperties>
</file>