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Engineering3\Road Maintenance\Pave the Way\PTW Package 4\"/>
    </mc:Choice>
  </mc:AlternateContent>
  <xr:revisionPtr revIDLastSave="0" documentId="13_ncr:1_{0D3051E0-D834-4D56-BA7E-9DEDA15DE37F}" xr6:coauthVersionLast="47" xr6:coauthVersionMax="47" xr10:uidLastSave="{00000000-0000-0000-0000-000000000000}"/>
  <bookViews>
    <workbookView xWindow="-120" yWindow="-120" windowWidth="51840" windowHeight="21120" xr2:uid="{B5256076-8763-4125-9E73-D4B0805E3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M26" i="1" l="1"/>
  <c r="EE26" i="1"/>
  <c r="DW26" i="1"/>
  <c r="DQ26" i="1"/>
  <c r="DK26" i="1"/>
  <c r="DE26" i="1"/>
  <c r="CY26" i="1"/>
  <c r="CS26" i="1"/>
  <c r="CM26" i="1"/>
  <c r="CG26" i="1"/>
  <c r="CA26" i="1"/>
  <c r="BU26" i="1"/>
  <c r="BM26" i="1"/>
  <c r="BG26" i="1"/>
  <c r="BA26" i="1"/>
  <c r="AU26" i="1"/>
  <c r="AO26" i="1"/>
  <c r="AI26" i="1"/>
  <c r="V26" i="1"/>
  <c r="J26" i="1"/>
  <c r="D77" i="1"/>
  <c r="I17" i="1"/>
  <c r="AO17" i="1" s="1"/>
  <c r="I16" i="1"/>
  <c r="V16" i="1" s="1"/>
  <c r="I15" i="1"/>
  <c r="V15" i="1" s="1"/>
  <c r="I14" i="1"/>
  <c r="V14" i="1" s="1"/>
  <c r="I13" i="1"/>
  <c r="V13" i="1" s="1"/>
  <c r="I12" i="1"/>
  <c r="AI12" i="1" s="1"/>
  <c r="I11" i="1"/>
  <c r="AO11" i="1" s="1"/>
  <c r="I10" i="1"/>
  <c r="AI10" i="1" s="1"/>
  <c r="I9" i="1"/>
  <c r="AO9" i="1" s="1"/>
  <c r="I8" i="1"/>
  <c r="AO8" i="1" s="1"/>
  <c r="I7" i="1"/>
  <c r="AO7" i="1" s="1"/>
  <c r="I6" i="1"/>
  <c r="AO6" i="1" s="1"/>
  <c r="I5" i="1"/>
  <c r="J5" i="1" s="1"/>
  <c r="G6" i="1"/>
  <c r="G8" i="1"/>
  <c r="I24" i="1"/>
  <c r="AO24" i="1" s="1"/>
  <c r="I23" i="1"/>
  <c r="AO23" i="1" s="1"/>
  <c r="I22" i="1"/>
  <c r="AO22" i="1" s="1"/>
  <c r="I21" i="1"/>
  <c r="J21" i="1" s="1"/>
  <c r="I20" i="1"/>
  <c r="J20" i="1" s="1"/>
  <c r="I19" i="1"/>
  <c r="J19" i="1" s="1"/>
  <c r="I18" i="1"/>
  <c r="J18" i="1" s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5" i="1"/>
  <c r="G4" i="1"/>
  <c r="I4" i="1"/>
  <c r="AI4" i="1" s="1"/>
  <c r="J8" i="1" l="1"/>
  <c r="J6" i="1"/>
  <c r="V7" i="1"/>
  <c r="V6" i="1"/>
  <c r="V8" i="1"/>
  <c r="AI8" i="1"/>
  <c r="AI7" i="1"/>
  <c r="AI6" i="1"/>
  <c r="J16" i="1"/>
  <c r="J9" i="1"/>
  <c r="J17" i="1"/>
  <c r="J22" i="1"/>
  <c r="J23" i="1"/>
  <c r="V9" i="1"/>
  <c r="V23" i="1"/>
  <c r="AI5" i="1"/>
  <c r="AI9" i="1"/>
  <c r="J11" i="1"/>
  <c r="V11" i="1"/>
  <c r="AI11" i="1"/>
  <c r="AI23" i="1"/>
  <c r="J14" i="1"/>
  <c r="AI13" i="1"/>
  <c r="AI14" i="1"/>
  <c r="AI16" i="1"/>
  <c r="AI17" i="1"/>
  <c r="V10" i="1"/>
  <c r="AI21" i="1"/>
  <c r="AI19" i="1"/>
  <c r="AI20" i="1"/>
  <c r="V17" i="1"/>
  <c r="V20" i="1"/>
  <c r="AI22" i="1"/>
  <c r="J7" i="1"/>
  <c r="V24" i="1"/>
  <c r="J15" i="1"/>
  <c r="V18" i="1"/>
  <c r="AO10" i="1"/>
  <c r="J10" i="1"/>
  <c r="J24" i="1"/>
  <c r="V19" i="1"/>
  <c r="AI15" i="1"/>
  <c r="AO12" i="1"/>
  <c r="AO13" i="1"/>
  <c r="V4" i="1"/>
  <c r="J12" i="1"/>
  <c r="V5" i="1"/>
  <c r="V21" i="1"/>
  <c r="J13" i="1"/>
  <c r="V22" i="1"/>
  <c r="AI18" i="1"/>
  <c r="AO14" i="1"/>
  <c r="AO15" i="1"/>
  <c r="AO16" i="1"/>
  <c r="AO18" i="1"/>
  <c r="AO19" i="1"/>
  <c r="AI24" i="1"/>
  <c r="AO20" i="1"/>
  <c r="AO21" i="1"/>
  <c r="V12" i="1"/>
  <c r="AO5" i="1"/>
  <c r="J4" i="1"/>
  <c r="AO4" i="1"/>
</calcChain>
</file>

<file path=xl/sharedStrings.xml><?xml version="1.0" encoding="utf-8"?>
<sst xmlns="http://schemas.openxmlformats.org/spreadsheetml/2006/main" count="321" uniqueCount="126">
  <si>
    <t>Road Name</t>
  </si>
  <si>
    <t>Rating</t>
  </si>
  <si>
    <t>Length</t>
  </si>
  <si>
    <t>Miles</t>
  </si>
  <si>
    <t>Project Quantity Sheet for Package 4 Road List</t>
  </si>
  <si>
    <t>Savage Creek Dr</t>
  </si>
  <si>
    <t>Savage Hills Dr</t>
  </si>
  <si>
    <t>N Beechwood Dr</t>
  </si>
  <si>
    <t>Glenwood Dr</t>
  </si>
  <si>
    <t>Sprucewood Dr</t>
  </si>
  <si>
    <t>Wilshire Dr</t>
  </si>
  <si>
    <t>Timberlane Dr</t>
  </si>
  <si>
    <t>Hathaway Dr</t>
  </si>
  <si>
    <t>Lattimore Dr</t>
  </si>
  <si>
    <t xml:space="preserve"> Width (Ft)</t>
  </si>
  <si>
    <t xml:space="preserve"> Square Yards</t>
  </si>
  <si>
    <t xml:space="preserve"> Patchwork,SY, E</t>
  </si>
  <si>
    <t>Patchwork,SY,A</t>
  </si>
  <si>
    <t>Price</t>
  </si>
  <si>
    <t>Cont Amt</t>
  </si>
  <si>
    <t>Actual Amt</t>
  </si>
  <si>
    <t>Difference</t>
  </si>
  <si>
    <t>Deep Patch SY, E</t>
  </si>
  <si>
    <t>Deep Patch SY, A</t>
  </si>
  <si>
    <t>Asphalt, Tons 12.5 mm, E</t>
  </si>
  <si>
    <t>Asphalt,Tons 12.5 mm, A</t>
  </si>
  <si>
    <t>Asphalt, Tons 9.5 mm, E</t>
  </si>
  <si>
    <t>Asphalt,Tons 9.5 mm, A</t>
  </si>
  <si>
    <t>Tack,Gal, E</t>
  </si>
  <si>
    <t>Tack,Gal, A</t>
  </si>
  <si>
    <t>Milling,Tons, E</t>
  </si>
  <si>
    <t>Milling, Tons, A</t>
  </si>
  <si>
    <t xml:space="preserve"> M.H. (EA), E</t>
  </si>
  <si>
    <t xml:space="preserve"> M.H. (EA), A</t>
  </si>
  <si>
    <t>M.H. Risers (EA), E</t>
  </si>
  <si>
    <t>M.H. Risers (EA), A</t>
  </si>
  <si>
    <t>W.V. (EA), E</t>
  </si>
  <si>
    <t>W.V. (EA), A</t>
  </si>
  <si>
    <t>W.V. Risers (EA), E</t>
  </si>
  <si>
    <t>W.V. Risers (EA), A</t>
  </si>
  <si>
    <t>Street Name</t>
  </si>
  <si>
    <t>Striping, M (Centerline And Lane Lines), E</t>
  </si>
  <si>
    <t>Striping, M (Centerline And Lane Lines), A</t>
  </si>
  <si>
    <t>Traffic Loop (EA), E</t>
  </si>
  <si>
    <t>Traffic Loops (EA), A</t>
  </si>
  <si>
    <t xml:space="preserve">Painted Arrows(EA), E </t>
  </si>
  <si>
    <t xml:space="preserve">Painted Arrows (EA), A </t>
  </si>
  <si>
    <t>Bike Symbols(EA),E</t>
  </si>
  <si>
    <t>Bike Symbols(EA),A</t>
  </si>
  <si>
    <t xml:space="preserve">Painted Crosswalks(LF), E </t>
  </si>
  <si>
    <t xml:space="preserve">Painted Crosswalks (LF), A </t>
  </si>
  <si>
    <t xml:space="preserve">Painted Stop Bars(LF), E </t>
  </si>
  <si>
    <t xml:space="preserve">Painted Stop Bars(LF), A </t>
  </si>
  <si>
    <t>RR Symbols(EA), E</t>
  </si>
  <si>
    <t>RR Symbols(EA), A</t>
  </si>
  <si>
    <t>Painted Hatching, LF, E</t>
  </si>
  <si>
    <t>Painted Hatching, LF, A</t>
  </si>
  <si>
    <t>GABC E</t>
  </si>
  <si>
    <t>GABC A</t>
  </si>
  <si>
    <t>RPM,M,E</t>
  </si>
  <si>
    <t>RPM,M,A</t>
  </si>
  <si>
    <t>Clip Grass Shoulders, Miles, Est.</t>
  </si>
  <si>
    <t>Clip Grass Shoulders, Miles, Actual</t>
  </si>
  <si>
    <t>To</t>
  </si>
  <si>
    <t>Lamar Rd</t>
  </si>
  <si>
    <t>Zebulon Rd</t>
  </si>
  <si>
    <t>Runnymeade Ln</t>
  </si>
  <si>
    <t>Peake Rd</t>
  </si>
  <si>
    <t>Plantation Way</t>
  </si>
  <si>
    <t>Plantation Inn Dr (South)</t>
  </si>
  <si>
    <t>I-475</t>
  </si>
  <si>
    <t>Tharpe Dr</t>
  </si>
  <si>
    <t>Wesleyan Dr</t>
  </si>
  <si>
    <t>Northside Dr</t>
  </si>
  <si>
    <t>Maplewood Dr</t>
  </si>
  <si>
    <t>Leo Pl</t>
  </si>
  <si>
    <t>Marlowe Dr</t>
  </si>
  <si>
    <t>N Beachwood Dr</t>
  </si>
  <si>
    <t>Forest Hill Rd</t>
  </si>
  <si>
    <t>Cheryle Ann Dr</t>
  </si>
  <si>
    <t>S Beechwood Dr</t>
  </si>
  <si>
    <t>N Stratford Oaks Dr</t>
  </si>
  <si>
    <t>S Stratford Oaks Dr</t>
  </si>
  <si>
    <t>Timberland Dr</t>
  </si>
  <si>
    <t xml:space="preserve">From </t>
  </si>
  <si>
    <t>Rumble Stripes by the set, Est</t>
  </si>
  <si>
    <t>Rumble Stripes by the set, A</t>
  </si>
  <si>
    <t>Plantation Inn Dr. North</t>
  </si>
  <si>
    <t xml:space="preserve">Plantation Inn Dr South </t>
  </si>
  <si>
    <t>Plantation Inn Dr North</t>
  </si>
  <si>
    <t>Written Message, Est.</t>
  </si>
  <si>
    <t>Written Message, A</t>
  </si>
  <si>
    <t>End of Road</t>
  </si>
  <si>
    <t>Item</t>
  </si>
  <si>
    <t>Unit</t>
  </si>
  <si>
    <t>Quantity</t>
  </si>
  <si>
    <t>Unit Price</t>
  </si>
  <si>
    <t>Total</t>
  </si>
  <si>
    <t>Milling</t>
  </si>
  <si>
    <t>TONS</t>
  </si>
  <si>
    <t>Bituminous Tack</t>
  </si>
  <si>
    <t>GAL</t>
  </si>
  <si>
    <t>Roadway Patching</t>
  </si>
  <si>
    <t>SY</t>
  </si>
  <si>
    <t>12.5 mm Superpave Asphalt</t>
  </si>
  <si>
    <t>9.5 mm Superpave Asphalt</t>
  </si>
  <si>
    <t xml:space="preserve">Install Furnished Sewer Manhole, Storm Manholes, </t>
  </si>
  <si>
    <t>EA</t>
  </si>
  <si>
    <t>Install Furnished  Water Valve Riser</t>
  </si>
  <si>
    <t>Manhole (Adjustment)</t>
  </si>
  <si>
    <t>Water Valve (Adjustment)</t>
  </si>
  <si>
    <t>Traffic Signal Loop Install</t>
  </si>
  <si>
    <t>Striping (Center Lines, Edge Lines, Lane Lines)</t>
  </si>
  <si>
    <t>LF</t>
  </si>
  <si>
    <t>Painted Arrows</t>
  </si>
  <si>
    <t>Bike Symbols</t>
  </si>
  <si>
    <t>Painted Messages</t>
  </si>
  <si>
    <t>Painted Crosswalks</t>
  </si>
  <si>
    <t>Painted Stop Bars</t>
  </si>
  <si>
    <t>Painted RR Symbols</t>
  </si>
  <si>
    <t>Painted Hatching</t>
  </si>
  <si>
    <t>Rumble Stripe</t>
  </si>
  <si>
    <t>SET</t>
  </si>
  <si>
    <t>RPMs</t>
  </si>
  <si>
    <t>MILE</t>
  </si>
  <si>
    <t>Clipping Grassed Shoulders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</si>
</sst>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17EC-A8C6-4EDB-B9E5-2AF1FB136ADC}">
  <dimension ref="A1:ER77"/>
  <sheetViews>
    <sheetView tabSelected="1" topLeftCell="A21" workbookViewId="0">
      <selection activeCell="A28" sqref="A28:E50"/>
    </sheetView>
  </sheetViews>
  <sheetFormatPr defaultRowHeight="15" x14ac:dyDescent="0.25"/>
  <cols>
    <col min="1" max="1" width="34" customWidth="1"/>
    <col min="2" max="3" width="18.7109375" customWidth="1"/>
    <col min="4" max="4" width="20.85546875" customWidth="1"/>
    <col min="5" max="5" width="18.7109375" customWidth="1"/>
    <col min="6" max="148" width="15.7109375" customWidth="1"/>
  </cols>
  <sheetData>
    <row r="1" spans="1:148" ht="31.5" x14ac:dyDescent="0.5">
      <c r="A1" s="1" t="s">
        <v>4</v>
      </c>
      <c r="B1" s="1"/>
      <c r="C1" s="1"/>
    </row>
    <row r="3" spans="1:148" ht="45" x14ac:dyDescent="0.3">
      <c r="A3" s="6" t="s">
        <v>0</v>
      </c>
      <c r="B3" s="6" t="s">
        <v>84</v>
      </c>
      <c r="C3" s="6" t="s">
        <v>63</v>
      </c>
      <c r="D3" s="7"/>
      <c r="E3" s="8" t="s">
        <v>1</v>
      </c>
      <c r="F3" s="8" t="s">
        <v>2</v>
      </c>
      <c r="G3" s="9" t="s">
        <v>3</v>
      </c>
      <c r="H3" s="9" t="s">
        <v>14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0" t="s">
        <v>21</v>
      </c>
      <c r="P3" s="10" t="s">
        <v>22</v>
      </c>
      <c r="Q3" s="10" t="s">
        <v>23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24</v>
      </c>
      <c r="W3" s="10" t="s">
        <v>25</v>
      </c>
      <c r="X3" s="10" t="s">
        <v>18</v>
      </c>
      <c r="Y3" s="10" t="s">
        <v>19</v>
      </c>
      <c r="Z3" s="10" t="s">
        <v>20</v>
      </c>
      <c r="AA3" s="10" t="s">
        <v>21</v>
      </c>
      <c r="AB3" s="10" t="s">
        <v>26</v>
      </c>
      <c r="AC3" s="10" t="s">
        <v>27</v>
      </c>
      <c r="AD3" s="10" t="s">
        <v>18</v>
      </c>
      <c r="AE3" s="10" t="s">
        <v>19</v>
      </c>
      <c r="AF3" s="10" t="s">
        <v>20</v>
      </c>
      <c r="AG3" s="10" t="s">
        <v>21</v>
      </c>
      <c r="AH3" s="10"/>
      <c r="AI3" s="10" t="s">
        <v>28</v>
      </c>
      <c r="AJ3" s="10" t="s">
        <v>29</v>
      </c>
      <c r="AK3" s="10" t="s">
        <v>18</v>
      </c>
      <c r="AL3" s="10" t="s">
        <v>19</v>
      </c>
      <c r="AM3" s="10" t="s">
        <v>20</v>
      </c>
      <c r="AN3" s="10" t="s">
        <v>21</v>
      </c>
      <c r="AO3" s="10" t="s">
        <v>30</v>
      </c>
      <c r="AP3" s="10" t="s">
        <v>31</v>
      </c>
      <c r="AQ3" s="10" t="s">
        <v>18</v>
      </c>
      <c r="AR3" s="10" t="s">
        <v>19</v>
      </c>
      <c r="AS3" s="10" t="s">
        <v>20</v>
      </c>
      <c r="AT3" s="10" t="s">
        <v>21</v>
      </c>
      <c r="AU3" s="10" t="s">
        <v>32</v>
      </c>
      <c r="AV3" s="10" t="s">
        <v>33</v>
      </c>
      <c r="AW3" s="10" t="s">
        <v>18</v>
      </c>
      <c r="AX3" s="10" t="s">
        <v>19</v>
      </c>
      <c r="AY3" s="10" t="s">
        <v>20</v>
      </c>
      <c r="AZ3" s="10" t="s">
        <v>21</v>
      </c>
      <c r="BA3" s="10" t="s">
        <v>34</v>
      </c>
      <c r="BB3" s="10" t="s">
        <v>35</v>
      </c>
      <c r="BC3" s="10" t="s">
        <v>18</v>
      </c>
      <c r="BD3" s="10" t="s">
        <v>19</v>
      </c>
      <c r="BE3" s="10" t="s">
        <v>20</v>
      </c>
      <c r="BF3" s="10" t="s">
        <v>21</v>
      </c>
      <c r="BG3" s="10" t="s">
        <v>36</v>
      </c>
      <c r="BH3" s="10" t="s">
        <v>37</v>
      </c>
      <c r="BI3" s="10" t="s">
        <v>18</v>
      </c>
      <c r="BJ3" s="10" t="s">
        <v>19</v>
      </c>
      <c r="BK3" s="10" t="s">
        <v>20</v>
      </c>
      <c r="BL3" s="10" t="s">
        <v>21</v>
      </c>
      <c r="BM3" s="10" t="s">
        <v>38</v>
      </c>
      <c r="BN3" s="10" t="s">
        <v>39</v>
      </c>
      <c r="BO3" s="10" t="s">
        <v>18</v>
      </c>
      <c r="BP3" s="10" t="s">
        <v>19</v>
      </c>
      <c r="BQ3" s="10" t="s">
        <v>20</v>
      </c>
      <c r="BR3" s="10" t="s">
        <v>21</v>
      </c>
      <c r="BS3" s="10"/>
      <c r="BT3" s="10" t="s">
        <v>40</v>
      </c>
      <c r="BU3" s="10" t="s">
        <v>41</v>
      </c>
      <c r="BV3" s="10" t="s">
        <v>42</v>
      </c>
      <c r="BW3" s="10" t="s">
        <v>18</v>
      </c>
      <c r="BX3" s="10" t="s">
        <v>19</v>
      </c>
      <c r="BY3" s="10" t="s">
        <v>20</v>
      </c>
      <c r="BZ3" s="10" t="s">
        <v>21</v>
      </c>
      <c r="CA3" s="10" t="s">
        <v>43</v>
      </c>
      <c r="CB3" s="10" t="s">
        <v>44</v>
      </c>
      <c r="CC3" s="10" t="s">
        <v>18</v>
      </c>
      <c r="CD3" s="10" t="s">
        <v>19</v>
      </c>
      <c r="CE3" s="10" t="s">
        <v>20</v>
      </c>
      <c r="CF3" s="10" t="s">
        <v>21</v>
      </c>
      <c r="CG3" s="10" t="s">
        <v>45</v>
      </c>
      <c r="CH3" s="10" t="s">
        <v>46</v>
      </c>
      <c r="CI3" s="10" t="s">
        <v>18</v>
      </c>
      <c r="CJ3" s="10" t="s">
        <v>19</v>
      </c>
      <c r="CK3" s="10" t="s">
        <v>20</v>
      </c>
      <c r="CL3" s="10" t="s">
        <v>21</v>
      </c>
      <c r="CM3" s="10" t="s">
        <v>47</v>
      </c>
      <c r="CN3" s="10" t="s">
        <v>48</v>
      </c>
      <c r="CO3" s="10" t="s">
        <v>18</v>
      </c>
      <c r="CP3" s="10" t="s">
        <v>19</v>
      </c>
      <c r="CQ3" s="10" t="s">
        <v>20</v>
      </c>
      <c r="CR3" s="10" t="s">
        <v>21</v>
      </c>
      <c r="CS3" s="10" t="s">
        <v>49</v>
      </c>
      <c r="CT3" s="10" t="s">
        <v>50</v>
      </c>
      <c r="CU3" s="10" t="s">
        <v>18</v>
      </c>
      <c r="CV3" s="10" t="s">
        <v>19</v>
      </c>
      <c r="CW3" s="10" t="s">
        <v>20</v>
      </c>
      <c r="CX3" s="10" t="s">
        <v>21</v>
      </c>
      <c r="CY3" s="10" t="s">
        <v>51</v>
      </c>
      <c r="CZ3" s="10" t="s">
        <v>52</v>
      </c>
      <c r="DA3" s="10" t="s">
        <v>18</v>
      </c>
      <c r="DB3" s="10" t="s">
        <v>19</v>
      </c>
      <c r="DC3" s="10" t="s">
        <v>20</v>
      </c>
      <c r="DD3" s="10" t="s">
        <v>21</v>
      </c>
      <c r="DE3" s="10" t="s">
        <v>53</v>
      </c>
      <c r="DF3" s="10" t="s">
        <v>54</v>
      </c>
      <c r="DG3" s="10" t="s">
        <v>18</v>
      </c>
      <c r="DH3" s="10" t="s">
        <v>19</v>
      </c>
      <c r="DI3" s="10" t="s">
        <v>20</v>
      </c>
      <c r="DJ3" s="10" t="s">
        <v>21</v>
      </c>
      <c r="DK3" s="10" t="s">
        <v>55</v>
      </c>
      <c r="DL3" s="10" t="s">
        <v>56</v>
      </c>
      <c r="DM3" s="10" t="s">
        <v>18</v>
      </c>
      <c r="DN3" s="10" t="s">
        <v>19</v>
      </c>
      <c r="DO3" s="10" t="s">
        <v>20</v>
      </c>
      <c r="DP3" s="10" t="s">
        <v>21</v>
      </c>
      <c r="DQ3" s="10" t="s">
        <v>85</v>
      </c>
      <c r="DR3" s="10" t="s">
        <v>86</v>
      </c>
      <c r="DS3" s="10" t="s">
        <v>18</v>
      </c>
      <c r="DT3" s="10" t="s">
        <v>19</v>
      </c>
      <c r="DU3" s="10" t="s">
        <v>20</v>
      </c>
      <c r="DV3" s="10" t="s">
        <v>21</v>
      </c>
      <c r="DW3" s="10" t="s">
        <v>90</v>
      </c>
      <c r="DX3" s="10" t="s">
        <v>91</v>
      </c>
      <c r="DY3" s="10" t="s">
        <v>57</v>
      </c>
      <c r="DZ3" s="10" t="s">
        <v>58</v>
      </c>
      <c r="EA3" s="10" t="s">
        <v>18</v>
      </c>
      <c r="EB3" s="10" t="s">
        <v>19</v>
      </c>
      <c r="EC3" s="10" t="s">
        <v>20</v>
      </c>
      <c r="ED3" s="10" t="s">
        <v>21</v>
      </c>
      <c r="EE3" s="10" t="s">
        <v>59</v>
      </c>
      <c r="EF3" s="10" t="s">
        <v>60</v>
      </c>
      <c r="EG3" s="10" t="s">
        <v>18</v>
      </c>
      <c r="EH3" s="10" t="s">
        <v>19</v>
      </c>
      <c r="EI3" s="10" t="s">
        <v>20</v>
      </c>
      <c r="EJ3" s="10" t="s">
        <v>21</v>
      </c>
      <c r="EK3" s="10"/>
      <c r="EL3" s="10"/>
      <c r="EM3" s="10" t="s">
        <v>61</v>
      </c>
      <c r="EN3" s="10" t="s">
        <v>62</v>
      </c>
      <c r="EO3" s="10" t="s">
        <v>18</v>
      </c>
      <c r="EP3" s="10" t="s">
        <v>19</v>
      </c>
      <c r="EQ3" s="10" t="s">
        <v>20</v>
      </c>
      <c r="ER3" s="10" t="s">
        <v>21</v>
      </c>
    </row>
    <row r="4" spans="1:148" ht="15.75" x14ac:dyDescent="0.25">
      <c r="A4" s="3" t="s">
        <v>64</v>
      </c>
      <c r="B4" t="s">
        <v>65</v>
      </c>
      <c r="C4" t="s">
        <v>66</v>
      </c>
      <c r="E4" s="2">
        <v>61</v>
      </c>
      <c r="F4" s="2">
        <v>9528</v>
      </c>
      <c r="G4" s="11">
        <f>F4/5280</f>
        <v>1.8045454545454545</v>
      </c>
      <c r="H4">
        <v>24</v>
      </c>
      <c r="I4" s="4">
        <f>(F4*H4)/9</f>
        <v>25408</v>
      </c>
      <c r="J4" s="4">
        <f>I4*0.1</f>
        <v>2540.8000000000002</v>
      </c>
      <c r="K4">
        <v>0</v>
      </c>
      <c r="L4">
        <v>0</v>
      </c>
      <c r="M4">
        <v>0</v>
      </c>
      <c r="N4">
        <v>0</v>
      </c>
      <c r="O4">
        <v>0</v>
      </c>
      <c r="V4" s="5">
        <f>(165*I4)/2000</f>
        <v>2096.16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I4" s="4">
        <f>I4*0.06</f>
        <v>1524.48</v>
      </c>
      <c r="AJ4">
        <v>0</v>
      </c>
      <c r="AK4">
        <v>0</v>
      </c>
      <c r="AL4">
        <v>0</v>
      </c>
      <c r="AM4">
        <v>0</v>
      </c>
      <c r="AN4">
        <v>0</v>
      </c>
      <c r="AO4" s="5">
        <f>I4*0.0825</f>
        <v>2096.1600000000003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2</v>
      </c>
      <c r="BH4">
        <v>0</v>
      </c>
      <c r="BI4">
        <v>0</v>
      </c>
      <c r="BJ4">
        <v>0</v>
      </c>
      <c r="BK4">
        <v>0</v>
      </c>
      <c r="BL4">
        <v>0</v>
      </c>
      <c r="BM4">
        <v>2</v>
      </c>
      <c r="BN4">
        <v>0</v>
      </c>
      <c r="BO4">
        <v>0</v>
      </c>
      <c r="BP4">
        <v>0</v>
      </c>
      <c r="BQ4">
        <v>0</v>
      </c>
      <c r="BR4">
        <v>0</v>
      </c>
      <c r="BU4">
        <v>38112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29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3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EA4">
        <v>0</v>
      </c>
      <c r="EB4">
        <v>0</v>
      </c>
      <c r="EC4">
        <v>0</v>
      </c>
      <c r="ED4">
        <v>0</v>
      </c>
      <c r="EE4" s="4">
        <v>1.8045454545454545</v>
      </c>
      <c r="EF4">
        <v>0</v>
      </c>
      <c r="EG4">
        <v>0</v>
      </c>
      <c r="EH4">
        <v>0</v>
      </c>
      <c r="EI4">
        <v>0</v>
      </c>
      <c r="EJ4">
        <v>0</v>
      </c>
      <c r="EM4">
        <v>3.6</v>
      </c>
      <c r="EN4">
        <v>0</v>
      </c>
      <c r="EO4">
        <v>0</v>
      </c>
      <c r="EP4">
        <v>0</v>
      </c>
      <c r="EQ4">
        <v>0</v>
      </c>
      <c r="ER4">
        <v>0</v>
      </c>
    </row>
    <row r="5" spans="1:148" ht="15.75" x14ac:dyDescent="0.25">
      <c r="A5" s="3" t="s">
        <v>67</v>
      </c>
      <c r="B5" t="s">
        <v>68</v>
      </c>
      <c r="C5" t="s">
        <v>65</v>
      </c>
      <c r="E5" s="2">
        <v>42</v>
      </c>
      <c r="F5" s="2">
        <v>1810</v>
      </c>
      <c r="G5" s="11">
        <f t="shared" ref="G5:G24" si="0">F5/5280</f>
        <v>0.34280303030303028</v>
      </c>
      <c r="H5">
        <v>56</v>
      </c>
      <c r="I5" s="4">
        <f t="shared" ref="I5:I17" si="1">(F5*H5)/9</f>
        <v>11262.222222222223</v>
      </c>
      <c r="J5" s="4">
        <f t="shared" ref="J5:J24" si="2">I5*0.1</f>
        <v>1126.2222222222224</v>
      </c>
      <c r="V5" s="5">
        <f t="shared" ref="V5:V24" si="3">(165*I5)/2000</f>
        <v>929.13333333333333</v>
      </c>
      <c r="AI5" s="4">
        <f t="shared" ref="AI5:AI24" si="4">I5*0.06</f>
        <v>675.73333333333335</v>
      </c>
      <c r="AO5" s="5">
        <f t="shared" ref="AO5:AO24" si="5">I5*0.0825</f>
        <v>929.13333333333344</v>
      </c>
      <c r="AU5">
        <v>10</v>
      </c>
      <c r="BA5">
        <v>10</v>
      </c>
      <c r="BG5">
        <v>6</v>
      </c>
      <c r="BM5">
        <v>6</v>
      </c>
      <c r="BU5">
        <v>6700</v>
      </c>
      <c r="CA5">
        <v>3</v>
      </c>
      <c r="CG5">
        <v>26</v>
      </c>
      <c r="CM5">
        <v>0</v>
      </c>
      <c r="CS5">
        <v>94</v>
      </c>
      <c r="CY5">
        <v>59</v>
      </c>
      <c r="DE5">
        <v>0</v>
      </c>
      <c r="DK5">
        <v>217</v>
      </c>
      <c r="DQ5">
        <v>0</v>
      </c>
      <c r="DW5">
        <v>0</v>
      </c>
      <c r="DX5">
        <v>0</v>
      </c>
      <c r="EE5" s="4">
        <v>0.34280303030303028</v>
      </c>
      <c r="EM5">
        <v>0</v>
      </c>
    </row>
    <row r="6" spans="1:148" ht="15.75" x14ac:dyDescent="0.25">
      <c r="A6" s="3" t="s">
        <v>67</v>
      </c>
      <c r="B6" t="s">
        <v>65</v>
      </c>
      <c r="C6" t="s">
        <v>89</v>
      </c>
      <c r="E6" s="2">
        <v>56</v>
      </c>
      <c r="F6" s="2">
        <v>505</v>
      </c>
      <c r="G6" s="11">
        <f t="shared" si="0"/>
        <v>9.5643939393939392E-2</v>
      </c>
      <c r="H6">
        <v>56</v>
      </c>
      <c r="I6" s="4">
        <f t="shared" si="1"/>
        <v>3142.2222222222222</v>
      </c>
      <c r="J6" s="4">
        <f>I6*0.1</f>
        <v>314.22222222222223</v>
      </c>
      <c r="V6" s="5">
        <f>(165*I6)/2000</f>
        <v>259.23333333333335</v>
      </c>
      <c r="AI6" s="4">
        <f t="shared" si="4"/>
        <v>188.53333333333333</v>
      </c>
      <c r="AO6" s="5">
        <f t="shared" si="5"/>
        <v>259.23333333333335</v>
      </c>
      <c r="AU6">
        <v>2</v>
      </c>
      <c r="BA6">
        <v>2</v>
      </c>
      <c r="BG6">
        <v>2</v>
      </c>
      <c r="BM6">
        <v>2</v>
      </c>
      <c r="BU6">
        <v>2020</v>
      </c>
      <c r="CA6">
        <v>3</v>
      </c>
      <c r="CG6">
        <v>6</v>
      </c>
      <c r="CM6">
        <v>0</v>
      </c>
      <c r="CS6">
        <v>74</v>
      </c>
      <c r="CY6">
        <v>25</v>
      </c>
      <c r="DE6">
        <v>0</v>
      </c>
      <c r="DK6">
        <v>39</v>
      </c>
      <c r="DQ6">
        <v>0</v>
      </c>
      <c r="DW6">
        <v>0</v>
      </c>
      <c r="DX6">
        <v>0</v>
      </c>
      <c r="EE6" s="4">
        <v>9.5643939393939392E-2</v>
      </c>
      <c r="EM6">
        <v>0</v>
      </c>
    </row>
    <row r="7" spans="1:148" x14ac:dyDescent="0.25">
      <c r="A7" s="19" t="s">
        <v>67</v>
      </c>
      <c r="B7" t="s">
        <v>69</v>
      </c>
      <c r="C7" t="s">
        <v>70</v>
      </c>
      <c r="E7" s="2">
        <v>56</v>
      </c>
      <c r="F7" s="2">
        <v>3632</v>
      </c>
      <c r="G7" s="11">
        <f t="shared" si="0"/>
        <v>0.68787878787878787</v>
      </c>
      <c r="H7">
        <v>24</v>
      </c>
      <c r="I7" s="4">
        <f t="shared" si="1"/>
        <v>9685.3333333333339</v>
      </c>
      <c r="J7" s="4">
        <f t="shared" si="2"/>
        <v>968.53333333333342</v>
      </c>
      <c r="V7" s="5">
        <f t="shared" si="3"/>
        <v>799.04</v>
      </c>
      <c r="AI7" s="4">
        <f t="shared" si="4"/>
        <v>581.12</v>
      </c>
      <c r="AO7" s="5">
        <f t="shared" si="5"/>
        <v>799.04000000000008</v>
      </c>
      <c r="AU7">
        <v>5</v>
      </c>
      <c r="BA7">
        <v>5</v>
      </c>
      <c r="BG7">
        <v>0</v>
      </c>
      <c r="BM7">
        <v>0</v>
      </c>
      <c r="BU7">
        <v>14528</v>
      </c>
      <c r="CA7">
        <v>0</v>
      </c>
      <c r="CG7">
        <v>2</v>
      </c>
      <c r="CM7">
        <v>0</v>
      </c>
      <c r="CS7">
        <v>0</v>
      </c>
      <c r="CY7">
        <v>0</v>
      </c>
      <c r="DE7">
        <v>0</v>
      </c>
      <c r="DK7">
        <v>0</v>
      </c>
      <c r="DQ7">
        <v>3</v>
      </c>
      <c r="DW7">
        <v>3</v>
      </c>
      <c r="DX7">
        <v>0</v>
      </c>
      <c r="EE7" s="4">
        <v>0.68787878787878787</v>
      </c>
      <c r="EM7">
        <v>0</v>
      </c>
    </row>
    <row r="8" spans="1:148" x14ac:dyDescent="0.25">
      <c r="A8" s="19" t="s">
        <v>87</v>
      </c>
      <c r="B8" t="s">
        <v>88</v>
      </c>
      <c r="C8" t="s">
        <v>67</v>
      </c>
      <c r="E8" s="2">
        <v>60</v>
      </c>
      <c r="F8" s="2">
        <v>291</v>
      </c>
      <c r="G8" s="11">
        <f t="shared" si="0"/>
        <v>5.5113636363636365E-2</v>
      </c>
      <c r="H8">
        <v>24</v>
      </c>
      <c r="I8" s="4">
        <f t="shared" si="1"/>
        <v>776</v>
      </c>
      <c r="J8" s="4">
        <f>I8*0.1</f>
        <v>77.600000000000009</v>
      </c>
      <c r="V8" s="5">
        <f>(165*I8)/2000</f>
        <v>64.02</v>
      </c>
      <c r="AI8" s="4">
        <f t="shared" si="4"/>
        <v>46.559999999999995</v>
      </c>
      <c r="AO8" s="5">
        <f t="shared" si="5"/>
        <v>64.02</v>
      </c>
      <c r="AU8">
        <v>0</v>
      </c>
      <c r="BA8">
        <v>0</v>
      </c>
      <c r="BG8">
        <v>1</v>
      </c>
      <c r="BM8">
        <v>1</v>
      </c>
      <c r="BU8">
        <v>0</v>
      </c>
      <c r="CA8">
        <v>0</v>
      </c>
      <c r="CG8">
        <v>0</v>
      </c>
      <c r="CM8">
        <v>0</v>
      </c>
      <c r="CS8">
        <v>0</v>
      </c>
      <c r="CY8">
        <v>0</v>
      </c>
      <c r="DE8">
        <v>0</v>
      </c>
      <c r="DK8">
        <v>0</v>
      </c>
      <c r="DQ8">
        <v>0</v>
      </c>
      <c r="DW8">
        <v>0</v>
      </c>
      <c r="DX8">
        <v>0</v>
      </c>
      <c r="EE8" s="4">
        <v>5.5113636363636365E-2</v>
      </c>
      <c r="EM8">
        <v>0.06</v>
      </c>
    </row>
    <row r="9" spans="1:148" ht="15.75" x14ac:dyDescent="0.25">
      <c r="A9" s="3" t="s">
        <v>71</v>
      </c>
      <c r="B9" t="s">
        <v>72</v>
      </c>
      <c r="C9" t="s">
        <v>73</v>
      </c>
      <c r="E9" s="2">
        <v>57</v>
      </c>
      <c r="F9" s="2">
        <v>2340</v>
      </c>
      <c r="G9" s="11">
        <f t="shared" si="0"/>
        <v>0.44318181818181818</v>
      </c>
      <c r="H9">
        <v>24</v>
      </c>
      <c r="I9" s="4">
        <f t="shared" si="1"/>
        <v>6240</v>
      </c>
      <c r="J9" s="4">
        <f t="shared" si="2"/>
        <v>624</v>
      </c>
      <c r="V9" s="5">
        <f t="shared" si="3"/>
        <v>514.79999999999995</v>
      </c>
      <c r="AI9" s="4">
        <f t="shared" si="4"/>
        <v>374.4</v>
      </c>
      <c r="AO9" s="5">
        <f t="shared" si="5"/>
        <v>514.80000000000007</v>
      </c>
      <c r="AU9">
        <v>0</v>
      </c>
      <c r="BA9">
        <v>0</v>
      </c>
      <c r="BG9">
        <v>3</v>
      </c>
      <c r="BM9">
        <v>3</v>
      </c>
      <c r="BU9">
        <v>9700</v>
      </c>
      <c r="CA9">
        <v>0</v>
      </c>
      <c r="CG9">
        <v>4</v>
      </c>
      <c r="CM9">
        <v>0</v>
      </c>
      <c r="CS9">
        <v>84</v>
      </c>
      <c r="CY9">
        <v>35</v>
      </c>
      <c r="DE9">
        <v>0</v>
      </c>
      <c r="DK9">
        <v>0</v>
      </c>
      <c r="DQ9">
        <v>0</v>
      </c>
      <c r="DW9">
        <v>0</v>
      </c>
      <c r="DX9">
        <v>0</v>
      </c>
      <c r="EE9" s="4">
        <v>0.44318181818181818</v>
      </c>
      <c r="EM9">
        <v>0.95</v>
      </c>
    </row>
    <row r="10" spans="1:148" ht="15.75" x14ac:dyDescent="0.25">
      <c r="A10" s="3" t="s">
        <v>74</v>
      </c>
      <c r="B10" t="s">
        <v>71</v>
      </c>
      <c r="C10" t="s">
        <v>75</v>
      </c>
      <c r="E10" s="2">
        <v>42</v>
      </c>
      <c r="F10" s="2">
        <v>2173</v>
      </c>
      <c r="G10" s="11">
        <f t="shared" si="0"/>
        <v>0.41155303030303031</v>
      </c>
      <c r="H10">
        <v>24</v>
      </c>
      <c r="I10" s="4">
        <f t="shared" si="1"/>
        <v>5794.666666666667</v>
      </c>
      <c r="J10" s="4">
        <f t="shared" si="2"/>
        <v>579.4666666666667</v>
      </c>
      <c r="V10" s="5">
        <f t="shared" si="3"/>
        <v>478.06</v>
      </c>
      <c r="AI10" s="4">
        <f t="shared" si="4"/>
        <v>347.68</v>
      </c>
      <c r="AO10" s="5">
        <f t="shared" si="5"/>
        <v>478.06000000000006</v>
      </c>
      <c r="AU10">
        <v>9</v>
      </c>
      <c r="BA10">
        <v>9</v>
      </c>
      <c r="BG10">
        <v>5</v>
      </c>
      <c r="BM10">
        <v>5</v>
      </c>
      <c r="BU10">
        <v>0</v>
      </c>
      <c r="CA10">
        <v>0</v>
      </c>
      <c r="CG10">
        <v>0</v>
      </c>
      <c r="CM10">
        <v>0</v>
      </c>
      <c r="CS10">
        <v>0</v>
      </c>
      <c r="CY10">
        <v>28</v>
      </c>
      <c r="DE10">
        <v>0</v>
      </c>
      <c r="DK10">
        <v>0</v>
      </c>
      <c r="DQ10">
        <v>0</v>
      </c>
      <c r="DW10">
        <v>0</v>
      </c>
      <c r="DX10">
        <v>0</v>
      </c>
      <c r="EE10" s="4">
        <v>0.41155303030303031</v>
      </c>
      <c r="EM10">
        <v>0</v>
      </c>
    </row>
    <row r="11" spans="1:148" ht="15.75" x14ac:dyDescent="0.25">
      <c r="A11" s="3" t="s">
        <v>5</v>
      </c>
      <c r="B11" t="s">
        <v>74</v>
      </c>
      <c r="C11" t="s">
        <v>76</v>
      </c>
      <c r="E11" s="2">
        <v>48</v>
      </c>
      <c r="F11" s="2">
        <v>1473</v>
      </c>
      <c r="G11" s="11">
        <f t="shared" si="0"/>
        <v>0.27897727272727274</v>
      </c>
      <c r="H11">
        <v>24</v>
      </c>
      <c r="I11" s="4">
        <f t="shared" si="1"/>
        <v>3928</v>
      </c>
      <c r="J11" s="4">
        <f t="shared" si="2"/>
        <v>392.8</v>
      </c>
      <c r="V11" s="5">
        <f t="shared" si="3"/>
        <v>324.06</v>
      </c>
      <c r="AI11" s="4">
        <f t="shared" si="4"/>
        <v>235.67999999999998</v>
      </c>
      <c r="AO11" s="5">
        <f t="shared" si="5"/>
        <v>324.06</v>
      </c>
      <c r="AU11">
        <v>7</v>
      </c>
      <c r="BA11">
        <v>7</v>
      </c>
      <c r="BG11">
        <v>2</v>
      </c>
      <c r="BM11">
        <v>2</v>
      </c>
      <c r="BU11">
        <v>0</v>
      </c>
      <c r="CA11">
        <v>0</v>
      </c>
      <c r="CG11">
        <v>0</v>
      </c>
      <c r="CM11">
        <v>0</v>
      </c>
      <c r="CS11">
        <v>0</v>
      </c>
      <c r="CY11">
        <v>24</v>
      </c>
      <c r="DE11">
        <v>0</v>
      </c>
      <c r="DK11">
        <v>0</v>
      </c>
      <c r="DQ11">
        <v>0</v>
      </c>
      <c r="DW11">
        <v>0</v>
      </c>
      <c r="DX11">
        <v>0</v>
      </c>
      <c r="EE11" s="4">
        <v>0.27897727272727274</v>
      </c>
      <c r="EM11">
        <v>0</v>
      </c>
    </row>
    <row r="12" spans="1:148" ht="15.75" x14ac:dyDescent="0.25">
      <c r="A12" s="3" t="s">
        <v>6</v>
      </c>
      <c r="B12" t="s">
        <v>74</v>
      </c>
      <c r="C12" t="s">
        <v>76</v>
      </c>
      <c r="E12" s="2">
        <v>37</v>
      </c>
      <c r="F12" s="2">
        <v>1427</v>
      </c>
      <c r="G12" s="11">
        <f t="shared" si="0"/>
        <v>0.27026515151515151</v>
      </c>
      <c r="H12">
        <v>24</v>
      </c>
      <c r="I12" s="4">
        <f t="shared" si="1"/>
        <v>3805.3333333333335</v>
      </c>
      <c r="J12" s="4">
        <f t="shared" si="2"/>
        <v>380.53333333333336</v>
      </c>
      <c r="V12" s="5">
        <f t="shared" si="3"/>
        <v>313.94</v>
      </c>
      <c r="AI12" s="4">
        <f t="shared" si="4"/>
        <v>228.32</v>
      </c>
      <c r="AO12" s="5">
        <f t="shared" si="5"/>
        <v>313.94000000000005</v>
      </c>
      <c r="AU12">
        <v>6</v>
      </c>
      <c r="BA12">
        <v>6</v>
      </c>
      <c r="BG12">
        <v>1</v>
      </c>
      <c r="BM12">
        <v>1</v>
      </c>
      <c r="BU12">
        <v>0</v>
      </c>
      <c r="CA12">
        <v>0</v>
      </c>
      <c r="CG12">
        <v>0</v>
      </c>
      <c r="CM12">
        <v>0</v>
      </c>
      <c r="CS12">
        <v>0</v>
      </c>
      <c r="CY12">
        <v>24</v>
      </c>
      <c r="DE12">
        <v>0</v>
      </c>
      <c r="DK12">
        <v>0</v>
      </c>
      <c r="DQ12">
        <v>0</v>
      </c>
      <c r="DW12">
        <v>0</v>
      </c>
      <c r="DX12">
        <v>0</v>
      </c>
      <c r="EE12" s="4">
        <v>0.27026515151515151</v>
      </c>
      <c r="EM12">
        <v>0</v>
      </c>
    </row>
    <row r="13" spans="1:148" ht="15.75" x14ac:dyDescent="0.25">
      <c r="A13" s="3" t="s">
        <v>7</v>
      </c>
      <c r="B13" t="s">
        <v>8</v>
      </c>
      <c r="C13" t="s">
        <v>8</v>
      </c>
      <c r="E13" s="2">
        <v>35</v>
      </c>
      <c r="F13" s="2">
        <v>3043</v>
      </c>
      <c r="G13" s="11">
        <f t="shared" si="0"/>
        <v>0.57632575757575755</v>
      </c>
      <c r="H13">
        <v>24</v>
      </c>
      <c r="I13" s="4">
        <f t="shared" si="1"/>
        <v>8114.666666666667</v>
      </c>
      <c r="J13" s="4">
        <f t="shared" si="2"/>
        <v>811.4666666666667</v>
      </c>
      <c r="V13" s="5">
        <f t="shared" si="3"/>
        <v>669.46</v>
      </c>
      <c r="AI13" s="4">
        <f t="shared" si="4"/>
        <v>486.88</v>
      </c>
      <c r="AO13" s="5">
        <f t="shared" si="5"/>
        <v>669.46</v>
      </c>
      <c r="AU13">
        <v>12</v>
      </c>
      <c r="BA13">
        <v>12</v>
      </c>
      <c r="BG13">
        <v>5</v>
      </c>
      <c r="BM13">
        <v>5</v>
      </c>
      <c r="BU13">
        <v>0</v>
      </c>
      <c r="CA13">
        <v>0</v>
      </c>
      <c r="CG13">
        <v>0</v>
      </c>
      <c r="CM13">
        <v>0</v>
      </c>
      <c r="CS13">
        <v>0</v>
      </c>
      <c r="CY13">
        <v>60</v>
      </c>
      <c r="DE13">
        <v>0</v>
      </c>
      <c r="DK13">
        <v>0</v>
      </c>
      <c r="DQ13">
        <v>0</v>
      </c>
      <c r="DW13">
        <v>0</v>
      </c>
      <c r="DX13">
        <v>0</v>
      </c>
      <c r="EE13" s="4">
        <v>0.57632575757575755</v>
      </c>
      <c r="EM13">
        <v>0</v>
      </c>
    </row>
    <row r="14" spans="1:148" ht="15.75" x14ac:dyDescent="0.25">
      <c r="A14" s="3" t="s">
        <v>8</v>
      </c>
      <c r="B14" t="s">
        <v>74</v>
      </c>
      <c r="C14" t="s">
        <v>77</v>
      </c>
      <c r="E14" s="2">
        <v>30</v>
      </c>
      <c r="F14" s="2">
        <v>339</v>
      </c>
      <c r="G14" s="11">
        <f t="shared" si="0"/>
        <v>6.4204545454545459E-2</v>
      </c>
      <c r="H14">
        <v>24</v>
      </c>
      <c r="I14" s="4">
        <f t="shared" si="1"/>
        <v>904</v>
      </c>
      <c r="J14" s="4">
        <f t="shared" si="2"/>
        <v>90.4</v>
      </c>
      <c r="V14" s="5">
        <f t="shared" si="3"/>
        <v>74.58</v>
      </c>
      <c r="AI14" s="4">
        <f t="shared" si="4"/>
        <v>54.239999999999995</v>
      </c>
      <c r="AO14" s="5">
        <f t="shared" si="5"/>
        <v>74.58</v>
      </c>
      <c r="AU14">
        <v>3</v>
      </c>
      <c r="BA14">
        <v>3</v>
      </c>
      <c r="BG14">
        <v>2</v>
      </c>
      <c r="BM14">
        <v>2</v>
      </c>
      <c r="BU14">
        <v>0</v>
      </c>
      <c r="CA14">
        <v>0</v>
      </c>
      <c r="CG14">
        <v>0</v>
      </c>
      <c r="CM14">
        <v>0</v>
      </c>
      <c r="CS14">
        <v>0</v>
      </c>
      <c r="CY14">
        <v>14</v>
      </c>
      <c r="DE14">
        <v>0</v>
      </c>
      <c r="DK14">
        <v>0</v>
      </c>
      <c r="DQ14">
        <v>0</v>
      </c>
      <c r="DW14">
        <v>0</v>
      </c>
      <c r="DX14">
        <v>0</v>
      </c>
      <c r="EE14" s="4">
        <v>6.4204545454545459E-2</v>
      </c>
      <c r="EM14">
        <v>0</v>
      </c>
    </row>
    <row r="15" spans="1:148" ht="15.75" x14ac:dyDescent="0.25">
      <c r="A15" s="3" t="s">
        <v>8</v>
      </c>
      <c r="B15" t="s">
        <v>76</v>
      </c>
      <c r="C15" t="s">
        <v>78</v>
      </c>
      <c r="E15" s="2">
        <v>35</v>
      </c>
      <c r="F15" s="2">
        <v>1804</v>
      </c>
      <c r="G15" s="11">
        <f t="shared" si="0"/>
        <v>0.34166666666666667</v>
      </c>
      <c r="H15">
        <v>24</v>
      </c>
      <c r="I15" s="4">
        <f t="shared" si="1"/>
        <v>4810.666666666667</v>
      </c>
      <c r="J15" s="4">
        <f t="shared" si="2"/>
        <v>481.06666666666672</v>
      </c>
      <c r="V15" s="5">
        <f t="shared" si="3"/>
        <v>396.88</v>
      </c>
      <c r="AI15" s="4">
        <f t="shared" si="4"/>
        <v>288.64</v>
      </c>
      <c r="AO15" s="5">
        <f t="shared" si="5"/>
        <v>396.88000000000005</v>
      </c>
      <c r="AU15">
        <v>9</v>
      </c>
      <c r="BA15">
        <v>9</v>
      </c>
      <c r="BG15">
        <v>4</v>
      </c>
      <c r="BM15">
        <v>4</v>
      </c>
      <c r="BU15">
        <v>180</v>
      </c>
      <c r="CA15">
        <v>0</v>
      </c>
      <c r="CG15">
        <v>0</v>
      </c>
      <c r="CM15">
        <v>0</v>
      </c>
      <c r="CS15">
        <v>84</v>
      </c>
      <c r="CY15">
        <v>42</v>
      </c>
      <c r="DE15">
        <v>0</v>
      </c>
      <c r="DK15">
        <v>0</v>
      </c>
      <c r="DQ15">
        <v>0</v>
      </c>
      <c r="DW15">
        <v>0</v>
      </c>
      <c r="DX15">
        <v>0</v>
      </c>
      <c r="EE15" s="4">
        <v>0.34166666666666667</v>
      </c>
      <c r="EM15">
        <v>0</v>
      </c>
    </row>
    <row r="16" spans="1:148" ht="15.75" x14ac:dyDescent="0.25">
      <c r="A16" s="3" t="s">
        <v>79</v>
      </c>
      <c r="B16" t="s">
        <v>72</v>
      </c>
      <c r="C16" t="s">
        <v>74</v>
      </c>
      <c r="E16" s="2">
        <v>39</v>
      </c>
      <c r="F16" s="2">
        <v>1678</v>
      </c>
      <c r="G16" s="11">
        <f t="shared" si="0"/>
        <v>0.31780303030303031</v>
      </c>
      <c r="H16">
        <v>24</v>
      </c>
      <c r="I16" s="4">
        <f t="shared" si="1"/>
        <v>4474.666666666667</v>
      </c>
      <c r="J16" s="4">
        <f t="shared" si="2"/>
        <v>447.4666666666667</v>
      </c>
      <c r="V16" s="5">
        <f t="shared" si="3"/>
        <v>369.16</v>
      </c>
      <c r="AI16" s="4">
        <f t="shared" si="4"/>
        <v>268.48</v>
      </c>
      <c r="AO16" s="5">
        <f t="shared" si="5"/>
        <v>369.16</v>
      </c>
      <c r="AU16">
        <v>4</v>
      </c>
      <c r="BA16">
        <v>4</v>
      </c>
      <c r="BG16">
        <v>4</v>
      </c>
      <c r="BM16">
        <v>4</v>
      </c>
      <c r="BU16">
        <v>0</v>
      </c>
      <c r="CA16">
        <v>0</v>
      </c>
      <c r="CG16">
        <v>0</v>
      </c>
      <c r="CM16">
        <v>0</v>
      </c>
      <c r="CS16">
        <v>0</v>
      </c>
      <c r="CY16">
        <v>14</v>
      </c>
      <c r="DE16">
        <v>0</v>
      </c>
      <c r="DK16">
        <v>0</v>
      </c>
      <c r="DQ16">
        <v>0</v>
      </c>
      <c r="DW16">
        <v>0</v>
      </c>
      <c r="DX16">
        <v>0</v>
      </c>
      <c r="EE16" s="4">
        <v>0.31780303030303031</v>
      </c>
      <c r="EM16">
        <v>0</v>
      </c>
    </row>
    <row r="17" spans="1:143" ht="15.75" x14ac:dyDescent="0.25">
      <c r="A17" s="3" t="s">
        <v>75</v>
      </c>
      <c r="B17" t="s">
        <v>79</v>
      </c>
      <c r="C17" t="s">
        <v>74</v>
      </c>
      <c r="E17" s="2">
        <v>59</v>
      </c>
      <c r="F17" s="2">
        <v>1571</v>
      </c>
      <c r="G17" s="11">
        <f t="shared" si="0"/>
        <v>0.2975378787878788</v>
      </c>
      <c r="H17">
        <v>24</v>
      </c>
      <c r="I17" s="4">
        <f t="shared" si="1"/>
        <v>4189.333333333333</v>
      </c>
      <c r="J17" s="4">
        <f t="shared" si="2"/>
        <v>418.93333333333334</v>
      </c>
      <c r="V17" s="5">
        <f t="shared" si="3"/>
        <v>345.62</v>
      </c>
      <c r="AI17" s="4">
        <f t="shared" si="4"/>
        <v>251.35999999999999</v>
      </c>
      <c r="AO17" s="5">
        <f t="shared" si="5"/>
        <v>345.62</v>
      </c>
      <c r="AU17">
        <v>5</v>
      </c>
      <c r="BA17">
        <v>5</v>
      </c>
      <c r="BG17">
        <v>0</v>
      </c>
      <c r="BM17">
        <v>0</v>
      </c>
      <c r="BU17">
        <v>0</v>
      </c>
      <c r="CA17">
        <v>0</v>
      </c>
      <c r="CG17">
        <v>0</v>
      </c>
      <c r="CM17">
        <v>0</v>
      </c>
      <c r="CS17">
        <v>0</v>
      </c>
      <c r="CY17">
        <v>36</v>
      </c>
      <c r="DE17">
        <v>0</v>
      </c>
      <c r="DK17">
        <v>0</v>
      </c>
      <c r="DQ17">
        <v>0</v>
      </c>
      <c r="DW17">
        <v>0</v>
      </c>
      <c r="DX17">
        <v>0</v>
      </c>
      <c r="EE17" s="4">
        <v>0.2975378787878788</v>
      </c>
      <c r="EM17">
        <v>0</v>
      </c>
    </row>
    <row r="18" spans="1:143" ht="15.75" x14ac:dyDescent="0.25">
      <c r="A18" s="3" t="s">
        <v>9</v>
      </c>
      <c r="B18" t="s">
        <v>80</v>
      </c>
      <c r="C18" t="s">
        <v>76</v>
      </c>
      <c r="E18" s="2">
        <v>67</v>
      </c>
      <c r="F18" s="2">
        <v>1442</v>
      </c>
      <c r="G18" s="11">
        <f t="shared" si="0"/>
        <v>0.27310606060606063</v>
      </c>
      <c r="H18">
        <v>24</v>
      </c>
      <c r="I18" s="4">
        <f t="shared" ref="I18:I24" si="6">(F18*H18)/9</f>
        <v>3845.3333333333335</v>
      </c>
      <c r="J18" s="4">
        <f t="shared" si="2"/>
        <v>384.53333333333336</v>
      </c>
      <c r="V18" s="5">
        <f t="shared" si="3"/>
        <v>317.24</v>
      </c>
      <c r="AI18" s="4">
        <f t="shared" si="4"/>
        <v>230.72</v>
      </c>
      <c r="AO18" s="5">
        <f t="shared" si="5"/>
        <v>317.24</v>
      </c>
      <c r="AU18">
        <v>9</v>
      </c>
      <c r="BA18">
        <v>9</v>
      </c>
      <c r="BG18">
        <v>0</v>
      </c>
      <c r="BM18">
        <v>0</v>
      </c>
      <c r="BU18">
        <v>0</v>
      </c>
      <c r="CA18">
        <v>0</v>
      </c>
      <c r="CG18">
        <v>0</v>
      </c>
      <c r="CM18">
        <v>0</v>
      </c>
      <c r="CS18">
        <v>0</v>
      </c>
      <c r="CY18">
        <v>28</v>
      </c>
      <c r="DE18">
        <v>0</v>
      </c>
      <c r="DK18">
        <v>0</v>
      </c>
      <c r="DQ18">
        <v>0</v>
      </c>
      <c r="DW18">
        <v>0</v>
      </c>
      <c r="DX18">
        <v>0</v>
      </c>
      <c r="EE18" s="4">
        <v>0.27310606060606063</v>
      </c>
      <c r="EM18">
        <v>0</v>
      </c>
    </row>
    <row r="19" spans="1:143" ht="15.75" x14ac:dyDescent="0.25">
      <c r="A19" s="3" t="s">
        <v>81</v>
      </c>
      <c r="B19" t="s">
        <v>74</v>
      </c>
      <c r="C19" t="s">
        <v>76</v>
      </c>
      <c r="E19" s="2">
        <v>36</v>
      </c>
      <c r="F19" s="2">
        <v>1422</v>
      </c>
      <c r="G19" s="11">
        <f t="shared" si="0"/>
        <v>0.26931818181818185</v>
      </c>
      <c r="H19">
        <v>24</v>
      </c>
      <c r="I19" s="4">
        <f t="shared" si="6"/>
        <v>3792</v>
      </c>
      <c r="J19" s="4">
        <f t="shared" si="2"/>
        <v>379.20000000000005</v>
      </c>
      <c r="V19" s="5">
        <f t="shared" si="3"/>
        <v>312.83999999999997</v>
      </c>
      <c r="AI19" s="4">
        <f t="shared" si="4"/>
        <v>227.51999999999998</v>
      </c>
      <c r="AO19" s="5">
        <f t="shared" si="5"/>
        <v>312.84000000000003</v>
      </c>
      <c r="AU19">
        <v>4</v>
      </c>
      <c r="BA19">
        <v>4</v>
      </c>
      <c r="BG19">
        <v>1</v>
      </c>
      <c r="BM19">
        <v>1</v>
      </c>
      <c r="BU19">
        <v>0</v>
      </c>
      <c r="CA19">
        <v>0</v>
      </c>
      <c r="CG19">
        <v>0</v>
      </c>
      <c r="CM19">
        <v>0</v>
      </c>
      <c r="CS19">
        <v>0</v>
      </c>
      <c r="CY19">
        <v>30</v>
      </c>
      <c r="DE19">
        <v>0</v>
      </c>
      <c r="DK19">
        <v>0</v>
      </c>
      <c r="DQ19">
        <v>0</v>
      </c>
      <c r="DW19">
        <v>0</v>
      </c>
      <c r="DX19">
        <v>0</v>
      </c>
      <c r="EE19" s="4">
        <v>0.26931818181818185</v>
      </c>
      <c r="EM19">
        <v>0</v>
      </c>
    </row>
    <row r="20" spans="1:143" ht="15.75" x14ac:dyDescent="0.25">
      <c r="A20" s="3" t="s">
        <v>82</v>
      </c>
      <c r="B20" t="s">
        <v>74</v>
      </c>
      <c r="C20" t="s">
        <v>76</v>
      </c>
      <c r="E20" s="2">
        <v>37</v>
      </c>
      <c r="F20" s="2">
        <v>1423</v>
      </c>
      <c r="G20" s="11">
        <f t="shared" si="0"/>
        <v>0.26950757575757578</v>
      </c>
      <c r="H20">
        <v>24</v>
      </c>
      <c r="I20" s="4">
        <f t="shared" si="6"/>
        <v>3794.6666666666665</v>
      </c>
      <c r="J20" s="4">
        <f t="shared" si="2"/>
        <v>379.4666666666667</v>
      </c>
      <c r="V20" s="5">
        <f t="shared" si="3"/>
        <v>313.06</v>
      </c>
      <c r="AI20" s="4">
        <f t="shared" si="4"/>
        <v>227.67999999999998</v>
      </c>
      <c r="AO20" s="5">
        <f t="shared" si="5"/>
        <v>313.06</v>
      </c>
      <c r="AU20">
        <v>5</v>
      </c>
      <c r="BA20">
        <v>5</v>
      </c>
      <c r="BG20">
        <v>1</v>
      </c>
      <c r="BM20">
        <v>1</v>
      </c>
      <c r="BU20">
        <v>0</v>
      </c>
      <c r="CA20">
        <v>0</v>
      </c>
      <c r="CG20">
        <v>0</v>
      </c>
      <c r="CM20">
        <v>0</v>
      </c>
      <c r="CS20">
        <v>0</v>
      </c>
      <c r="CY20">
        <v>14</v>
      </c>
      <c r="DE20">
        <v>0</v>
      </c>
      <c r="DK20">
        <v>0</v>
      </c>
      <c r="DQ20">
        <v>0</v>
      </c>
      <c r="DW20">
        <v>0</v>
      </c>
      <c r="DX20">
        <v>0</v>
      </c>
      <c r="EE20" s="4">
        <v>0.26950757575757578</v>
      </c>
      <c r="EM20">
        <v>0</v>
      </c>
    </row>
    <row r="21" spans="1:143" ht="15.75" x14ac:dyDescent="0.25">
      <c r="A21" s="3" t="s">
        <v>10</v>
      </c>
      <c r="B21" t="s">
        <v>82</v>
      </c>
      <c r="C21" t="s">
        <v>11</v>
      </c>
      <c r="E21" s="2">
        <v>36</v>
      </c>
      <c r="F21" s="2">
        <v>376</v>
      </c>
      <c r="G21" s="11">
        <f t="shared" si="0"/>
        <v>7.1212121212121213E-2</v>
      </c>
      <c r="H21">
        <v>24</v>
      </c>
      <c r="I21" s="4">
        <f t="shared" si="6"/>
        <v>1002.6666666666666</v>
      </c>
      <c r="J21" s="4">
        <f t="shared" si="2"/>
        <v>100.26666666666667</v>
      </c>
      <c r="V21" s="5">
        <f t="shared" si="3"/>
        <v>82.72</v>
      </c>
      <c r="AI21" s="4">
        <f t="shared" si="4"/>
        <v>60.16</v>
      </c>
      <c r="AO21" s="5">
        <f t="shared" si="5"/>
        <v>82.72</v>
      </c>
      <c r="AU21">
        <v>1</v>
      </c>
      <c r="BA21">
        <v>1</v>
      </c>
      <c r="BG21">
        <v>1</v>
      </c>
      <c r="BM21">
        <v>1</v>
      </c>
      <c r="BU21">
        <v>0</v>
      </c>
      <c r="CA21">
        <v>0</v>
      </c>
      <c r="CG21">
        <v>0</v>
      </c>
      <c r="CM21">
        <v>0</v>
      </c>
      <c r="CS21">
        <v>0</v>
      </c>
      <c r="CY21">
        <v>32</v>
      </c>
      <c r="DE21">
        <v>0</v>
      </c>
      <c r="DK21">
        <v>0</v>
      </c>
      <c r="DQ21">
        <v>0</v>
      </c>
      <c r="DW21">
        <v>0</v>
      </c>
      <c r="DX21">
        <v>0</v>
      </c>
      <c r="EE21" s="4">
        <v>7.1212121212121213E-2</v>
      </c>
      <c r="EM21">
        <v>0</v>
      </c>
    </row>
    <row r="22" spans="1:143" ht="15.75" x14ac:dyDescent="0.25">
      <c r="A22" s="3" t="s">
        <v>11</v>
      </c>
      <c r="B22" t="s">
        <v>72</v>
      </c>
      <c r="C22" t="s">
        <v>76</v>
      </c>
      <c r="E22" s="2">
        <v>36</v>
      </c>
      <c r="F22" s="2">
        <v>3338</v>
      </c>
      <c r="G22" s="11">
        <f t="shared" si="0"/>
        <v>0.6321969696969697</v>
      </c>
      <c r="H22">
        <v>24</v>
      </c>
      <c r="I22" s="4">
        <f t="shared" si="6"/>
        <v>8901.3333333333339</v>
      </c>
      <c r="J22" s="4">
        <f t="shared" si="2"/>
        <v>890.13333333333344</v>
      </c>
      <c r="V22" s="5">
        <f t="shared" si="3"/>
        <v>734.36</v>
      </c>
      <c r="AI22" s="4">
        <f t="shared" si="4"/>
        <v>534.08000000000004</v>
      </c>
      <c r="AO22" s="5">
        <f t="shared" si="5"/>
        <v>734.36000000000013</v>
      </c>
      <c r="AU22">
        <v>13</v>
      </c>
      <c r="BA22">
        <v>13</v>
      </c>
      <c r="BG22">
        <v>3</v>
      </c>
      <c r="BM22">
        <v>3</v>
      </c>
      <c r="BU22">
        <v>0</v>
      </c>
      <c r="CA22">
        <v>0</v>
      </c>
      <c r="CG22">
        <v>0</v>
      </c>
      <c r="CM22">
        <v>0</v>
      </c>
      <c r="CS22">
        <v>0</v>
      </c>
      <c r="CY22">
        <v>34</v>
      </c>
      <c r="DE22">
        <v>0</v>
      </c>
      <c r="DK22">
        <v>0</v>
      </c>
      <c r="DQ22">
        <v>0</v>
      </c>
      <c r="DW22">
        <v>0</v>
      </c>
      <c r="DX22">
        <v>0</v>
      </c>
      <c r="EE22" s="4">
        <v>0.6321969696969697</v>
      </c>
      <c r="EM22">
        <v>0</v>
      </c>
    </row>
    <row r="23" spans="1:143" ht="15.75" x14ac:dyDescent="0.25">
      <c r="A23" s="3" t="s">
        <v>12</v>
      </c>
      <c r="B23" t="s">
        <v>83</v>
      </c>
      <c r="C23" t="s">
        <v>92</v>
      </c>
      <c r="E23" s="2">
        <v>59</v>
      </c>
      <c r="F23" s="2">
        <v>688</v>
      </c>
      <c r="G23" s="11">
        <f t="shared" si="0"/>
        <v>0.13030303030303031</v>
      </c>
      <c r="H23">
        <v>24</v>
      </c>
      <c r="I23" s="4">
        <f t="shared" si="6"/>
        <v>1834.6666666666667</v>
      </c>
      <c r="J23" s="4">
        <f t="shared" si="2"/>
        <v>183.4666666666667</v>
      </c>
      <c r="V23" s="5">
        <f t="shared" si="3"/>
        <v>151.36000000000001</v>
      </c>
      <c r="AI23" s="4">
        <f t="shared" si="4"/>
        <v>110.08</v>
      </c>
      <c r="AO23" s="5">
        <f t="shared" si="5"/>
        <v>151.36000000000001</v>
      </c>
      <c r="AU23">
        <v>4</v>
      </c>
      <c r="BA23">
        <v>4</v>
      </c>
      <c r="BG23">
        <v>1</v>
      </c>
      <c r="BM23">
        <v>1</v>
      </c>
      <c r="BU23">
        <v>0</v>
      </c>
      <c r="CA23">
        <v>0</v>
      </c>
      <c r="CG23">
        <v>0</v>
      </c>
      <c r="CM23">
        <v>0</v>
      </c>
      <c r="CS23">
        <v>0</v>
      </c>
      <c r="CY23">
        <v>16</v>
      </c>
      <c r="DE23">
        <v>0</v>
      </c>
      <c r="DK23">
        <v>0</v>
      </c>
      <c r="DQ23">
        <v>0</v>
      </c>
      <c r="DW23">
        <v>0</v>
      </c>
      <c r="DX23">
        <v>0</v>
      </c>
      <c r="EE23" s="4">
        <v>0.13030303030303031</v>
      </c>
      <c r="EM23">
        <v>0</v>
      </c>
    </row>
    <row r="24" spans="1:143" ht="15.75" x14ac:dyDescent="0.25">
      <c r="A24" s="3" t="s">
        <v>13</v>
      </c>
      <c r="B24" t="s">
        <v>12</v>
      </c>
      <c r="C24" t="s">
        <v>76</v>
      </c>
      <c r="E24" s="2">
        <v>52</v>
      </c>
      <c r="F24" s="2">
        <v>1905</v>
      </c>
      <c r="G24" s="11">
        <f t="shared" si="0"/>
        <v>0.36079545454545453</v>
      </c>
      <c r="H24">
        <v>24</v>
      </c>
      <c r="I24" s="4">
        <f t="shared" si="6"/>
        <v>5080</v>
      </c>
      <c r="J24" s="4">
        <f t="shared" si="2"/>
        <v>508</v>
      </c>
      <c r="V24" s="5">
        <f t="shared" si="3"/>
        <v>419.1</v>
      </c>
      <c r="AI24" s="4">
        <f t="shared" si="4"/>
        <v>304.8</v>
      </c>
      <c r="AO24" s="5">
        <f t="shared" si="5"/>
        <v>419.1</v>
      </c>
      <c r="AU24">
        <v>6</v>
      </c>
      <c r="BA24">
        <v>6</v>
      </c>
      <c r="BG24">
        <v>2</v>
      </c>
      <c r="BM24">
        <v>2</v>
      </c>
      <c r="BU24">
        <v>0</v>
      </c>
      <c r="CA24">
        <v>0</v>
      </c>
      <c r="CG24">
        <v>0</v>
      </c>
      <c r="CM24">
        <v>0</v>
      </c>
      <c r="CS24">
        <v>0</v>
      </c>
      <c r="CY24">
        <v>30</v>
      </c>
      <c r="DE24">
        <v>0</v>
      </c>
      <c r="DK24">
        <v>0</v>
      </c>
      <c r="DQ24">
        <v>0</v>
      </c>
      <c r="DW24">
        <v>0</v>
      </c>
      <c r="DX24">
        <v>0</v>
      </c>
      <c r="EE24" s="4">
        <v>0.36079545454545453</v>
      </c>
      <c r="EM24">
        <v>0</v>
      </c>
    </row>
    <row r="26" spans="1:143" x14ac:dyDescent="0.25">
      <c r="J26" s="4">
        <f>SUM(J4:J25)</f>
        <v>12078.57777777778</v>
      </c>
      <c r="V26" s="5">
        <f>SUM(V4:V25)</f>
        <v>9964.8266666666677</v>
      </c>
      <c r="AI26" s="4">
        <f>SUM(AI4:AI25)</f>
        <v>7247.1466666666665</v>
      </c>
      <c r="AO26" s="5">
        <f>SUM(AO4:AO25)</f>
        <v>9964.8266666666677</v>
      </c>
      <c r="AU26">
        <f>SUM(AU4:AU25)</f>
        <v>114</v>
      </c>
      <c r="BA26">
        <f>SUM(BA4:BA25)</f>
        <v>114</v>
      </c>
      <c r="BG26">
        <f>SUM(BG4:BG25)</f>
        <v>46</v>
      </c>
      <c r="BM26">
        <f>SUM(BM4:BM25)</f>
        <v>46</v>
      </c>
      <c r="BU26">
        <f>SUM(BU4:BU25)</f>
        <v>71240</v>
      </c>
      <c r="CA26">
        <f>SUM(CA4:CA25)</f>
        <v>6</v>
      </c>
      <c r="CG26">
        <f>SUM(CG4:CG25)</f>
        <v>38</v>
      </c>
      <c r="CM26">
        <f>SUM(CM4:CM25)</f>
        <v>0</v>
      </c>
      <c r="CS26">
        <f>SUM(CS4:CS25)</f>
        <v>336</v>
      </c>
      <c r="CY26">
        <f>SUM(CY4:CY25)</f>
        <v>574</v>
      </c>
      <c r="DE26">
        <f>SUM(DE4:DE25)</f>
        <v>0</v>
      </c>
      <c r="DK26">
        <f>SUM(DK4:DK25)</f>
        <v>256</v>
      </c>
      <c r="DQ26">
        <f>SUM(DQ4:DQ25)</f>
        <v>6</v>
      </c>
      <c r="DW26">
        <f>SUM(DW4:DW25)</f>
        <v>3</v>
      </c>
      <c r="EE26" s="4">
        <f>SUM(EE4:EE25)</f>
        <v>7.9939393939393941</v>
      </c>
      <c r="EM26">
        <f>SUM(EM4:EM25)</f>
        <v>4.6100000000000003</v>
      </c>
    </row>
    <row r="28" spans="1:143" ht="24.95" customHeight="1" x14ac:dyDescent="0.25">
      <c r="A28" s="2" t="s">
        <v>93</v>
      </c>
      <c r="B28" s="2" t="s">
        <v>94</v>
      </c>
      <c r="C28" s="2" t="s">
        <v>95</v>
      </c>
      <c r="D28" s="2" t="s">
        <v>96</v>
      </c>
      <c r="E28" s="2" t="s">
        <v>97</v>
      </c>
    </row>
    <row r="29" spans="1:143" ht="24.95" customHeight="1" x14ac:dyDescent="0.25">
      <c r="A29" s="12"/>
      <c r="B29" s="12"/>
      <c r="C29" s="12"/>
      <c r="D29" s="12"/>
      <c r="E29" s="12"/>
    </row>
    <row r="30" spans="1:143" ht="24.95" customHeight="1" x14ac:dyDescent="0.25">
      <c r="A30" s="13" t="s">
        <v>98</v>
      </c>
      <c r="B30" s="14" t="s">
        <v>99</v>
      </c>
      <c r="C30" s="15">
        <v>9964.7999999999993</v>
      </c>
      <c r="D30" s="15"/>
      <c r="E30" s="12"/>
    </row>
    <row r="31" spans="1:143" ht="24.95" customHeight="1" x14ac:dyDescent="0.25">
      <c r="A31" s="13" t="s">
        <v>100</v>
      </c>
      <c r="B31" s="14" t="s">
        <v>101</v>
      </c>
      <c r="C31" s="13">
        <v>7247.15</v>
      </c>
      <c r="D31" s="13"/>
      <c r="E31" s="12"/>
    </row>
    <row r="32" spans="1:143" ht="24.95" customHeight="1" x14ac:dyDescent="0.25">
      <c r="A32" s="13" t="s">
        <v>102</v>
      </c>
      <c r="B32" s="14" t="s">
        <v>103</v>
      </c>
      <c r="C32" s="13">
        <v>12078.58</v>
      </c>
      <c r="D32" s="13"/>
      <c r="E32" s="12"/>
    </row>
    <row r="33" spans="1:5" ht="24.95" customHeight="1" x14ac:dyDescent="0.25">
      <c r="A33" s="13" t="s">
        <v>104</v>
      </c>
      <c r="B33" s="16" t="s">
        <v>99</v>
      </c>
      <c r="C33" s="15">
        <v>9964.7999999999993</v>
      </c>
      <c r="D33" s="15"/>
      <c r="E33" s="12"/>
    </row>
    <row r="34" spans="1:5" ht="24.95" customHeight="1" x14ac:dyDescent="0.25">
      <c r="A34" s="13" t="s">
        <v>105</v>
      </c>
      <c r="B34" s="16" t="s">
        <v>99</v>
      </c>
      <c r="C34" s="12">
        <v>0</v>
      </c>
      <c r="D34" s="12"/>
      <c r="E34" s="12"/>
    </row>
    <row r="35" spans="1:5" ht="39.75" customHeight="1" x14ac:dyDescent="0.25">
      <c r="A35" s="17" t="s">
        <v>106</v>
      </c>
      <c r="B35" s="14" t="s">
        <v>107</v>
      </c>
      <c r="C35" s="13">
        <v>114</v>
      </c>
      <c r="D35" s="13"/>
      <c r="E35" s="12"/>
    </row>
    <row r="36" spans="1:5" ht="24.95" customHeight="1" x14ac:dyDescent="0.25">
      <c r="A36" s="17" t="s">
        <v>108</v>
      </c>
      <c r="B36" s="14" t="s">
        <v>107</v>
      </c>
      <c r="C36" s="13">
        <v>46</v>
      </c>
      <c r="D36" s="13"/>
      <c r="E36" s="12"/>
    </row>
    <row r="37" spans="1:5" ht="24.95" customHeight="1" x14ac:dyDescent="0.25">
      <c r="A37" s="13" t="s">
        <v>109</v>
      </c>
      <c r="B37" s="14" t="s">
        <v>107</v>
      </c>
      <c r="C37" s="13">
        <v>114</v>
      </c>
      <c r="D37" s="13"/>
      <c r="E37" s="12"/>
    </row>
    <row r="38" spans="1:5" ht="24.95" customHeight="1" x14ac:dyDescent="0.25">
      <c r="A38" s="13" t="s">
        <v>110</v>
      </c>
      <c r="B38" s="16" t="s">
        <v>107</v>
      </c>
      <c r="C38" s="13">
        <v>46</v>
      </c>
      <c r="D38" s="13"/>
      <c r="E38" s="12"/>
    </row>
    <row r="39" spans="1:5" ht="24.95" customHeight="1" x14ac:dyDescent="0.25">
      <c r="A39" s="13" t="s">
        <v>111</v>
      </c>
      <c r="B39" s="16" t="s">
        <v>107</v>
      </c>
      <c r="C39" s="13">
        <v>6</v>
      </c>
      <c r="D39" s="13"/>
      <c r="E39" s="12"/>
    </row>
    <row r="40" spans="1:5" ht="35.25" customHeight="1" x14ac:dyDescent="0.25">
      <c r="A40" s="18" t="s">
        <v>112</v>
      </c>
      <c r="B40" s="16" t="s">
        <v>113</v>
      </c>
      <c r="C40" s="13">
        <v>71240</v>
      </c>
      <c r="D40" s="13"/>
      <c r="E40" s="12"/>
    </row>
    <row r="41" spans="1:5" ht="24.95" customHeight="1" x14ac:dyDescent="0.25">
      <c r="A41" s="13" t="s">
        <v>114</v>
      </c>
      <c r="B41" s="16" t="s">
        <v>107</v>
      </c>
      <c r="C41" s="13">
        <v>38</v>
      </c>
      <c r="D41" s="13"/>
      <c r="E41" s="13"/>
    </row>
    <row r="42" spans="1:5" ht="24.95" customHeight="1" x14ac:dyDescent="0.25">
      <c r="A42" s="13" t="s">
        <v>115</v>
      </c>
      <c r="B42" s="16" t="s">
        <v>107</v>
      </c>
      <c r="C42" s="13">
        <v>0</v>
      </c>
      <c r="D42" s="13"/>
      <c r="E42" s="13"/>
    </row>
    <row r="43" spans="1:5" ht="24.95" customHeight="1" x14ac:dyDescent="0.25">
      <c r="A43" s="13" t="s">
        <v>116</v>
      </c>
      <c r="B43" s="16" t="s">
        <v>107</v>
      </c>
      <c r="C43" s="13">
        <v>3</v>
      </c>
      <c r="D43" s="13"/>
      <c r="E43" s="12"/>
    </row>
    <row r="44" spans="1:5" ht="24.95" customHeight="1" x14ac:dyDescent="0.25">
      <c r="A44" s="13" t="s">
        <v>117</v>
      </c>
      <c r="B44" s="16" t="s">
        <v>113</v>
      </c>
      <c r="C44" s="13">
        <v>336</v>
      </c>
      <c r="D44" s="13"/>
      <c r="E44" s="12"/>
    </row>
    <row r="45" spans="1:5" ht="24.95" customHeight="1" x14ac:dyDescent="0.25">
      <c r="A45" s="13" t="s">
        <v>118</v>
      </c>
      <c r="B45" s="16" t="s">
        <v>113</v>
      </c>
      <c r="C45" s="13">
        <v>574</v>
      </c>
      <c r="D45" s="13"/>
      <c r="E45" s="12"/>
    </row>
    <row r="46" spans="1:5" ht="24.95" customHeight="1" x14ac:dyDescent="0.25">
      <c r="A46" s="13" t="s">
        <v>119</v>
      </c>
      <c r="B46" s="16" t="s">
        <v>107</v>
      </c>
      <c r="C46" s="13">
        <v>0</v>
      </c>
      <c r="D46" s="13"/>
      <c r="E46" s="12"/>
    </row>
    <row r="47" spans="1:5" ht="24.95" customHeight="1" x14ac:dyDescent="0.25">
      <c r="A47" s="13" t="s">
        <v>120</v>
      </c>
      <c r="B47" s="16" t="s">
        <v>113</v>
      </c>
      <c r="C47" s="13">
        <v>256</v>
      </c>
      <c r="D47" s="13"/>
      <c r="E47" s="12"/>
    </row>
    <row r="48" spans="1:5" ht="24.95" customHeight="1" x14ac:dyDescent="0.25">
      <c r="A48" s="13" t="s">
        <v>121</v>
      </c>
      <c r="B48" s="16" t="s">
        <v>122</v>
      </c>
      <c r="C48" s="13">
        <v>6</v>
      </c>
      <c r="D48" s="13"/>
      <c r="E48" s="13"/>
    </row>
    <row r="49" spans="1:5" ht="24.95" customHeight="1" x14ac:dyDescent="0.25">
      <c r="A49" s="13" t="s">
        <v>123</v>
      </c>
      <c r="B49" s="16" t="s">
        <v>124</v>
      </c>
      <c r="C49" s="13">
        <v>7.99</v>
      </c>
      <c r="D49" s="13"/>
      <c r="E49" s="12"/>
    </row>
    <row r="50" spans="1:5" ht="24.95" customHeight="1" x14ac:dyDescent="0.25">
      <c r="A50" s="13" t="s">
        <v>125</v>
      </c>
      <c r="B50" s="16" t="s">
        <v>124</v>
      </c>
      <c r="C50" s="13">
        <v>4.6100000000000003</v>
      </c>
      <c r="D50" s="13"/>
      <c r="E50" s="12"/>
    </row>
    <row r="53" spans="1:5" ht="18.75" x14ac:dyDescent="0.3">
      <c r="A53" s="23" t="s">
        <v>0</v>
      </c>
      <c r="B53" s="23" t="s">
        <v>84</v>
      </c>
      <c r="C53" s="23" t="s">
        <v>63</v>
      </c>
      <c r="D53" s="23" t="s">
        <v>3</v>
      </c>
    </row>
    <row r="54" spans="1:5" ht="18.75" x14ac:dyDescent="0.3">
      <c r="A54" s="23"/>
      <c r="B54" s="23"/>
      <c r="C54" s="23"/>
      <c r="D54" s="23"/>
    </row>
    <row r="55" spans="1:5" ht="15.75" x14ac:dyDescent="0.25">
      <c r="A55" s="20" t="s">
        <v>64</v>
      </c>
      <c r="B55" s="21" t="s">
        <v>65</v>
      </c>
      <c r="C55" s="21" t="s">
        <v>66</v>
      </c>
      <c r="D55" s="4">
        <v>1.8045454545454545</v>
      </c>
    </row>
    <row r="56" spans="1:5" ht="15.75" x14ac:dyDescent="0.25">
      <c r="A56" s="20" t="s">
        <v>67</v>
      </c>
      <c r="B56" s="21" t="s">
        <v>68</v>
      </c>
      <c r="C56" s="21" t="s">
        <v>65</v>
      </c>
      <c r="D56" s="4">
        <v>0.34280303030303028</v>
      </c>
    </row>
    <row r="57" spans="1:5" ht="30" x14ac:dyDescent="0.25">
      <c r="A57" s="20" t="s">
        <v>67</v>
      </c>
      <c r="B57" s="21" t="s">
        <v>65</v>
      </c>
      <c r="C57" s="21" t="s">
        <v>89</v>
      </c>
      <c r="D57" s="4">
        <v>9.5643939393939392E-2</v>
      </c>
    </row>
    <row r="58" spans="1:5" ht="30" x14ac:dyDescent="0.25">
      <c r="A58" s="22" t="s">
        <v>67</v>
      </c>
      <c r="B58" s="21" t="s">
        <v>69</v>
      </c>
      <c r="C58" s="21" t="s">
        <v>70</v>
      </c>
      <c r="D58" s="4">
        <v>0.68787878787878787</v>
      </c>
    </row>
    <row r="59" spans="1:5" ht="30" x14ac:dyDescent="0.25">
      <c r="A59" s="22" t="s">
        <v>87</v>
      </c>
      <c r="B59" s="21" t="s">
        <v>88</v>
      </c>
      <c r="C59" s="21" t="s">
        <v>67</v>
      </c>
      <c r="D59" s="4">
        <v>5.5113636363636365E-2</v>
      </c>
    </row>
    <row r="60" spans="1:5" ht="15.75" x14ac:dyDescent="0.25">
      <c r="A60" s="20" t="s">
        <v>71</v>
      </c>
      <c r="B60" s="21" t="s">
        <v>72</v>
      </c>
      <c r="C60" s="21" t="s">
        <v>73</v>
      </c>
      <c r="D60" s="4">
        <v>0.44318181818181818</v>
      </c>
    </row>
    <row r="61" spans="1:5" ht="15.75" x14ac:dyDescent="0.25">
      <c r="A61" s="20" t="s">
        <v>74</v>
      </c>
      <c r="B61" s="21" t="s">
        <v>71</v>
      </c>
      <c r="C61" s="21" t="s">
        <v>75</v>
      </c>
      <c r="D61" s="4">
        <v>0.41155303030303031</v>
      </c>
    </row>
    <row r="62" spans="1:5" ht="15.75" x14ac:dyDescent="0.25">
      <c r="A62" s="20" t="s">
        <v>5</v>
      </c>
      <c r="B62" s="21" t="s">
        <v>74</v>
      </c>
      <c r="C62" s="21" t="s">
        <v>76</v>
      </c>
      <c r="D62" s="4">
        <v>0.27897727272727274</v>
      </c>
    </row>
    <row r="63" spans="1:5" ht="15.75" x14ac:dyDescent="0.25">
      <c r="A63" s="20" t="s">
        <v>6</v>
      </c>
      <c r="B63" s="21" t="s">
        <v>74</v>
      </c>
      <c r="C63" s="21" t="s">
        <v>76</v>
      </c>
      <c r="D63" s="4">
        <v>0.27026515151515151</v>
      </c>
    </row>
    <row r="64" spans="1:5" ht="15.75" x14ac:dyDescent="0.25">
      <c r="A64" s="20" t="s">
        <v>7</v>
      </c>
      <c r="B64" s="21" t="s">
        <v>8</v>
      </c>
      <c r="C64" s="21" t="s">
        <v>8</v>
      </c>
      <c r="D64" s="4">
        <v>0.57632575757575755</v>
      </c>
    </row>
    <row r="65" spans="1:4" ht="15.75" x14ac:dyDescent="0.25">
      <c r="A65" s="20" t="s">
        <v>8</v>
      </c>
      <c r="B65" s="21" t="s">
        <v>74</v>
      </c>
      <c r="C65" s="21" t="s">
        <v>77</v>
      </c>
      <c r="D65" s="4">
        <v>6.4204545454545459E-2</v>
      </c>
    </row>
    <row r="66" spans="1:4" ht="15.75" x14ac:dyDescent="0.25">
      <c r="A66" s="20" t="s">
        <v>8</v>
      </c>
      <c r="B66" s="21" t="s">
        <v>76</v>
      </c>
      <c r="C66" s="21" t="s">
        <v>78</v>
      </c>
      <c r="D66" s="4">
        <v>0.34166666666666667</v>
      </c>
    </row>
    <row r="67" spans="1:4" ht="15.75" x14ac:dyDescent="0.25">
      <c r="A67" s="20" t="s">
        <v>79</v>
      </c>
      <c r="B67" s="21" t="s">
        <v>72</v>
      </c>
      <c r="C67" s="21" t="s">
        <v>74</v>
      </c>
      <c r="D67" s="4">
        <v>0.31780303030303031</v>
      </c>
    </row>
    <row r="68" spans="1:4" ht="15.75" x14ac:dyDescent="0.25">
      <c r="A68" s="20" t="s">
        <v>75</v>
      </c>
      <c r="B68" s="21" t="s">
        <v>79</v>
      </c>
      <c r="C68" s="21" t="s">
        <v>74</v>
      </c>
      <c r="D68" s="4">
        <v>0.2975378787878788</v>
      </c>
    </row>
    <row r="69" spans="1:4" ht="15.75" x14ac:dyDescent="0.25">
      <c r="A69" s="20" t="s">
        <v>9</v>
      </c>
      <c r="B69" s="21" t="s">
        <v>80</v>
      </c>
      <c r="C69" s="21" t="s">
        <v>76</v>
      </c>
      <c r="D69" s="4">
        <v>0.27310606060606063</v>
      </c>
    </row>
    <row r="70" spans="1:4" ht="15.75" x14ac:dyDescent="0.25">
      <c r="A70" s="20" t="s">
        <v>81</v>
      </c>
      <c r="B70" s="21" t="s">
        <v>74</v>
      </c>
      <c r="C70" s="21" t="s">
        <v>76</v>
      </c>
      <c r="D70" s="4">
        <v>0.26931818181818185</v>
      </c>
    </row>
    <row r="71" spans="1:4" ht="15.75" x14ac:dyDescent="0.25">
      <c r="A71" s="20" t="s">
        <v>82</v>
      </c>
      <c r="B71" s="21" t="s">
        <v>74</v>
      </c>
      <c r="C71" s="21" t="s">
        <v>76</v>
      </c>
      <c r="D71" s="4">
        <v>0.26950757575757578</v>
      </c>
    </row>
    <row r="72" spans="1:4" ht="15.75" x14ac:dyDescent="0.25">
      <c r="A72" s="20" t="s">
        <v>10</v>
      </c>
      <c r="B72" s="21" t="s">
        <v>82</v>
      </c>
      <c r="C72" s="21" t="s">
        <v>11</v>
      </c>
      <c r="D72" s="4">
        <v>7.1212121212121213E-2</v>
      </c>
    </row>
    <row r="73" spans="1:4" ht="15.75" x14ac:dyDescent="0.25">
      <c r="A73" s="20" t="s">
        <v>11</v>
      </c>
      <c r="B73" s="21" t="s">
        <v>72</v>
      </c>
      <c r="C73" s="21" t="s">
        <v>76</v>
      </c>
      <c r="D73" s="4">
        <v>0.6321969696969697</v>
      </c>
    </row>
    <row r="74" spans="1:4" ht="15.75" x14ac:dyDescent="0.25">
      <c r="A74" s="20" t="s">
        <v>12</v>
      </c>
      <c r="B74" s="21" t="s">
        <v>83</v>
      </c>
      <c r="C74" s="21" t="s">
        <v>92</v>
      </c>
      <c r="D74" s="4">
        <v>0.13030303030303031</v>
      </c>
    </row>
    <row r="75" spans="1:4" ht="15.75" x14ac:dyDescent="0.25">
      <c r="A75" s="20" t="s">
        <v>13</v>
      </c>
      <c r="B75" s="21" t="s">
        <v>12</v>
      </c>
      <c r="C75" s="21" t="s">
        <v>76</v>
      </c>
      <c r="D75" s="4">
        <v>0.36079545454545453</v>
      </c>
    </row>
    <row r="77" spans="1:4" x14ac:dyDescent="0.25">
      <c r="D77" s="4">
        <f>SUM(D55:D76)</f>
        <v>7.9939393939393941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John</dc:creator>
  <cp:lastModifiedBy>Hayes, John</cp:lastModifiedBy>
  <dcterms:created xsi:type="dcterms:W3CDTF">2025-08-14T12:28:15Z</dcterms:created>
  <dcterms:modified xsi:type="dcterms:W3CDTF">2025-08-29T15:09:23Z</dcterms:modified>
</cp:coreProperties>
</file>