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ocurement\FY SOLICITATIONS\FY 2026 SOLICATIONS\26-011-LH Paving The Way Project-3-IFB\IFB\"/>
    </mc:Choice>
  </mc:AlternateContent>
  <xr:revisionPtr revIDLastSave="0" documentId="8_{181F96C6-3187-4C65-AA57-37007FEE2629}" xr6:coauthVersionLast="47" xr6:coauthVersionMax="47" xr10:uidLastSave="{00000000-0000-0000-0000-000000000000}"/>
  <bookViews>
    <workbookView xWindow="-120" yWindow="-120" windowWidth="25440" windowHeight="1527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4" i="1" l="1"/>
  <c r="DW24" i="1"/>
  <c r="DK24" i="1"/>
  <c r="DE24" i="1"/>
  <c r="CY24" i="1"/>
  <c r="CS24" i="1"/>
  <c r="CM24" i="1"/>
  <c r="CG24" i="1"/>
  <c r="CA24" i="1"/>
  <c r="BU24" i="1"/>
  <c r="BM24" i="1"/>
  <c r="BG24" i="1"/>
  <c r="BA24" i="1"/>
  <c r="AU24" i="1"/>
  <c r="AO24" i="1"/>
  <c r="AI24" i="1"/>
  <c r="V24" i="1"/>
  <c r="J24" i="1"/>
  <c r="D75" i="1"/>
  <c r="G9" i="1"/>
  <c r="I9" i="1"/>
  <c r="J9" i="1" s="1"/>
  <c r="AO9" i="1" l="1"/>
  <c r="AI9" i="1"/>
  <c r="V9" i="1"/>
  <c r="I22" i="1"/>
  <c r="AO22" i="1" s="1"/>
  <c r="I21" i="1"/>
  <c r="AO21" i="1" s="1"/>
  <c r="I20" i="1"/>
  <c r="AO20" i="1" s="1"/>
  <c r="I19" i="1"/>
  <c r="AO19" i="1" s="1"/>
  <c r="I18" i="1"/>
  <c r="AO18" i="1" s="1"/>
  <c r="I17" i="1"/>
  <c r="AO17" i="1" s="1"/>
  <c r="I16" i="1"/>
  <c r="AO16" i="1" s="1"/>
  <c r="I15" i="1"/>
  <c r="AO15" i="1" s="1"/>
  <c r="I14" i="1"/>
  <c r="AO14" i="1" s="1"/>
  <c r="I13" i="1"/>
  <c r="AO13" i="1" s="1"/>
  <c r="I12" i="1"/>
  <c r="AO12" i="1" s="1"/>
  <c r="I11" i="1"/>
  <c r="AO11" i="1" s="1"/>
  <c r="I10" i="1"/>
  <c r="AO10" i="1" s="1"/>
  <c r="I8" i="1"/>
  <c r="AO8" i="1" s="1"/>
  <c r="I7" i="1"/>
  <c r="AO7" i="1" s="1"/>
  <c r="I6" i="1"/>
  <c r="AO6" i="1" s="1"/>
  <c r="I5" i="1"/>
  <c r="AO5" i="1" s="1"/>
  <c r="J13" i="1" l="1"/>
  <c r="J14" i="1"/>
  <c r="V14" i="1"/>
  <c r="AI14" i="1"/>
  <c r="V11" i="1"/>
  <c r="V12" i="1"/>
  <c r="AI8" i="1"/>
  <c r="AI10" i="1"/>
  <c r="AI11" i="1"/>
  <c r="V13" i="1"/>
  <c r="AI13" i="1"/>
  <c r="J15" i="1"/>
  <c r="J16" i="1"/>
  <c r="AI12" i="1"/>
  <c r="J17" i="1"/>
  <c r="V15" i="1"/>
  <c r="J18" i="1"/>
  <c r="V16" i="1"/>
  <c r="J19" i="1"/>
  <c r="V17" i="1"/>
  <c r="AI15" i="1"/>
  <c r="J20" i="1"/>
  <c r="V18" i="1"/>
  <c r="AI16" i="1"/>
  <c r="J5" i="1"/>
  <c r="J21" i="1"/>
  <c r="V19" i="1"/>
  <c r="AI17" i="1"/>
  <c r="J7" i="1"/>
  <c r="J22" i="1"/>
  <c r="V20" i="1"/>
  <c r="AI18" i="1"/>
  <c r="J8" i="1"/>
  <c r="V5" i="1"/>
  <c r="V21" i="1"/>
  <c r="AI19" i="1"/>
  <c r="J10" i="1"/>
  <c r="V7" i="1"/>
  <c r="V22" i="1"/>
  <c r="AI20" i="1"/>
  <c r="J11" i="1"/>
  <c r="V8" i="1"/>
  <c r="AI5" i="1"/>
  <c r="AI21" i="1"/>
  <c r="J12" i="1"/>
  <c r="V10" i="1"/>
  <c r="AI7" i="1"/>
  <c r="AI22" i="1"/>
  <c r="J6" i="1"/>
  <c r="V6" i="1"/>
  <c r="AI6" i="1"/>
  <c r="I4" i="1"/>
  <c r="AI4" i="1" l="1"/>
  <c r="AO4" i="1"/>
  <c r="J4" i="1"/>
  <c r="V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G25" i="1"/>
</calcChain>
</file>

<file path=xl/sharedStrings.xml><?xml version="1.0" encoding="utf-8"?>
<sst xmlns="http://schemas.openxmlformats.org/spreadsheetml/2006/main" count="301" uniqueCount="126">
  <si>
    <t>Road Name</t>
  </si>
  <si>
    <t>Rating</t>
  </si>
  <si>
    <t>Length</t>
  </si>
  <si>
    <t>Miles</t>
  </si>
  <si>
    <t>Project Quantity Sheet for Package 3 Road List</t>
  </si>
  <si>
    <t>Allied Industrial</t>
  </si>
  <si>
    <t>General Winship</t>
  </si>
  <si>
    <t>Corbin Ave</t>
  </si>
  <si>
    <t>Kingsley Dr</t>
  </si>
  <si>
    <t>Motes Pl</t>
  </si>
  <si>
    <t xml:space="preserve"> Width (Ft)</t>
  </si>
  <si>
    <t xml:space="preserve"> Square Yards</t>
  </si>
  <si>
    <t xml:space="preserve"> Patchwork,SY, E</t>
  </si>
  <si>
    <t>Patchwork,SY,A</t>
  </si>
  <si>
    <t>Price</t>
  </si>
  <si>
    <t>Cont Amt</t>
  </si>
  <si>
    <t>Actual Amt</t>
  </si>
  <si>
    <t>Difference</t>
  </si>
  <si>
    <t>Deep Patch SY, E</t>
  </si>
  <si>
    <t>Deep Patch SY, A</t>
  </si>
  <si>
    <t>Asphalt, Tons 12.5 mm, E</t>
  </si>
  <si>
    <t>Asphalt,Tons 12.5 mm, A</t>
  </si>
  <si>
    <t>Asphalt, Tons 9.5 mm, E</t>
  </si>
  <si>
    <t>Asphalt,Tons 9.5 mm, A</t>
  </si>
  <si>
    <t>Tack,Gal, E</t>
  </si>
  <si>
    <t>Tack,Gal, A</t>
  </si>
  <si>
    <t>Milling,Tons, E</t>
  </si>
  <si>
    <t>Milling, Tons, A</t>
  </si>
  <si>
    <t xml:space="preserve"> M.H. (EA), E</t>
  </si>
  <si>
    <t xml:space="preserve"> M.H. (EA), A</t>
  </si>
  <si>
    <t>M.H. Risers (EA), E</t>
  </si>
  <si>
    <t>M.H. Risers (EA), A</t>
  </si>
  <si>
    <t>W.V. (EA), E</t>
  </si>
  <si>
    <t>W.V. (EA), A</t>
  </si>
  <si>
    <t>W.V. Risers (EA), E</t>
  </si>
  <si>
    <t>W.V. Risers (EA), A</t>
  </si>
  <si>
    <t>Street Name</t>
  </si>
  <si>
    <t>Striping, M (Centerline And Lane Lines), A</t>
  </si>
  <si>
    <t>Traffic Loop (EA), E</t>
  </si>
  <si>
    <t>Traffic Loops (EA), A</t>
  </si>
  <si>
    <t xml:space="preserve">Painted Arrows(EA), E </t>
  </si>
  <si>
    <t xml:space="preserve">Painted Arrows (EA), A </t>
  </si>
  <si>
    <t>Bike Symbols(EA),E</t>
  </si>
  <si>
    <t>Bike Symbols(EA),A</t>
  </si>
  <si>
    <t xml:space="preserve">Painted Crosswalks(LF), E </t>
  </si>
  <si>
    <t xml:space="preserve">Painted Crosswalks (LF), A </t>
  </si>
  <si>
    <t xml:space="preserve">Painted Stop Bars(LF), E </t>
  </si>
  <si>
    <t xml:space="preserve">Painted Stop Bars(LF), A </t>
  </si>
  <si>
    <t>RR Symbols(EA), E</t>
  </si>
  <si>
    <t>RR Symbols(EA), A</t>
  </si>
  <si>
    <t>Painted Hatching, LF, E</t>
  </si>
  <si>
    <t>Painted Hatching, LF, A</t>
  </si>
  <si>
    <t>GABC E</t>
  </si>
  <si>
    <t>GABC A</t>
  </si>
  <si>
    <t>RPM,M,E</t>
  </si>
  <si>
    <t>RPM,M,A</t>
  </si>
  <si>
    <t>Clip Grass Shoulders, Miles, Est.</t>
  </si>
  <si>
    <t>Clip Grass Shoulders, Miles, Actual</t>
  </si>
  <si>
    <t>Goodall Mill Rd</t>
  </si>
  <si>
    <t>Jones Rd</t>
  </si>
  <si>
    <t>Houston Rd</t>
  </si>
  <si>
    <t>Guy Paine Rd</t>
  </si>
  <si>
    <t>Pio Nono Ave</t>
  </si>
  <si>
    <t>MLK</t>
  </si>
  <si>
    <t>End of Rd</t>
  </si>
  <si>
    <t>Allen Rd</t>
  </si>
  <si>
    <t>Pinecrest Rd</t>
  </si>
  <si>
    <t>General Winship Dr S</t>
  </si>
  <si>
    <t>Old Holton Rd</t>
  </si>
  <si>
    <t>Elmridge Dr</t>
  </si>
  <si>
    <t>Rogers Dr</t>
  </si>
  <si>
    <t>End of Drive</t>
  </si>
  <si>
    <t>Riverside Dr</t>
  </si>
  <si>
    <t>Pierce Ave</t>
  </si>
  <si>
    <t>Thurmond Dr</t>
  </si>
  <si>
    <t>Nancelon Cir N</t>
  </si>
  <si>
    <t>Newton Pl</t>
  </si>
  <si>
    <t>Walton Pl</t>
  </si>
  <si>
    <t>Rockbridge Rd</t>
  </si>
  <si>
    <t>Adrian Pl</t>
  </si>
  <si>
    <t xml:space="preserve">From </t>
  </si>
  <si>
    <t>To</t>
  </si>
  <si>
    <t xml:space="preserve">Allied Industrial </t>
  </si>
  <si>
    <t xml:space="preserve">General Winship South </t>
  </si>
  <si>
    <t>Ingleside Ave.</t>
  </si>
  <si>
    <t>Sardis Church Road</t>
  </si>
  <si>
    <t>Mead Rd</t>
  </si>
  <si>
    <t>Old Gaull City Rd</t>
  </si>
  <si>
    <t>To a Point 212 Ft South of the RR Crossing</t>
  </si>
  <si>
    <t>Eastof 2104 Allen Rd</t>
  </si>
  <si>
    <t>Hawkinsville Rd</t>
  </si>
  <si>
    <t xml:space="preserve">Allen Rd </t>
  </si>
  <si>
    <t>Striping, M (Centerline And Lane Lines) LF, E</t>
  </si>
  <si>
    <t>Item</t>
  </si>
  <si>
    <t>Unit</t>
  </si>
  <si>
    <t>Quantity</t>
  </si>
  <si>
    <t>Unit Price</t>
  </si>
  <si>
    <t>Total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</si>
  <si>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</si>
  <si>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</si>
  <si>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</si>
  <si>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</si>
  <si>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</si>
  <si>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</si>
  <si>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</si>
  <si>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</si>
  <si>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 xml:space="preserve">Install Furnished Sewer Manhole, Storm Manholes, </t>
  </si>
  <si>
    <t>EA</t>
  </si>
  <si>
    <t>Install Furnished  Water Valve Riser</t>
  </si>
  <si>
    <t>Manhole (Adjustment)</t>
  </si>
  <si>
    <t>Water Valve (Adjustment)</t>
  </si>
  <si>
    <t>Traffic Signal Loop Install</t>
  </si>
  <si>
    <t>Striping (Center Lines, Edge Lines, Lane Lines)</t>
  </si>
  <si>
    <t>LF</t>
  </si>
  <si>
    <t>Painted Arrows</t>
  </si>
  <si>
    <t>Bike Symbols</t>
  </si>
  <si>
    <t>Painted Messages</t>
  </si>
  <si>
    <t>Painted Crosswalks</t>
  </si>
  <si>
    <t>Painted Stop Bars</t>
  </si>
  <si>
    <t>Painted RR Symbols</t>
  </si>
  <si>
    <t>Painted Hatching</t>
  </si>
  <si>
    <t>Rumble Stripe</t>
  </si>
  <si>
    <t>SET</t>
  </si>
  <si>
    <t>RPMs</t>
  </si>
  <si>
    <t>MILE</t>
  </si>
  <si>
    <t>Clipping Grassed Shoulders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</si>
</sst>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0" applyNumberFormat="1"/>
    <xf numFmtId="0" fontId="4" fillId="0" borderId="0" xfId="0" applyFont="1"/>
    <xf numFmtId="2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EH75"/>
  <sheetViews>
    <sheetView tabSelected="1" topLeftCell="A16" workbookViewId="0">
      <selection activeCell="A27" sqref="A27:E49"/>
    </sheetView>
  </sheetViews>
  <sheetFormatPr defaultRowHeight="15" x14ac:dyDescent="0.25"/>
  <cols>
    <col min="1" max="1" width="34" customWidth="1"/>
    <col min="2" max="3" width="18.7109375" customWidth="1"/>
    <col min="4" max="4" width="20.85546875" customWidth="1"/>
    <col min="5" max="5" width="18.7109375" customWidth="1"/>
    <col min="6" max="138" width="12.7109375" customWidth="1"/>
  </cols>
  <sheetData>
    <row r="1" spans="1:138" ht="31.5" x14ac:dyDescent="0.5">
      <c r="A1" s="1" t="s">
        <v>4</v>
      </c>
      <c r="B1" s="1"/>
      <c r="C1" s="1"/>
    </row>
    <row r="3" spans="1:138" ht="60" x14ac:dyDescent="0.3">
      <c r="A3" s="10" t="s">
        <v>0</v>
      </c>
      <c r="B3" s="10" t="s">
        <v>80</v>
      </c>
      <c r="C3" s="10" t="s">
        <v>81</v>
      </c>
      <c r="D3" s="11"/>
      <c r="E3" s="12" t="s">
        <v>1</v>
      </c>
      <c r="F3" s="12" t="s">
        <v>2</v>
      </c>
      <c r="G3" s="13" t="s">
        <v>3</v>
      </c>
      <c r="H3" s="13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4" t="s">
        <v>19</v>
      </c>
      <c r="R3" s="14" t="s">
        <v>14</v>
      </c>
      <c r="S3" s="14" t="s">
        <v>15</v>
      </c>
      <c r="T3" s="14" t="s">
        <v>16</v>
      </c>
      <c r="U3" s="14" t="s">
        <v>17</v>
      </c>
      <c r="V3" s="14" t="s">
        <v>20</v>
      </c>
      <c r="W3" s="14" t="s">
        <v>21</v>
      </c>
      <c r="X3" s="14" t="s">
        <v>14</v>
      </c>
      <c r="Y3" s="14" t="s">
        <v>15</v>
      </c>
      <c r="Z3" s="14" t="s">
        <v>16</v>
      </c>
      <c r="AA3" s="14" t="s">
        <v>17</v>
      </c>
      <c r="AB3" s="14" t="s">
        <v>22</v>
      </c>
      <c r="AC3" s="14" t="s">
        <v>23</v>
      </c>
      <c r="AD3" s="14" t="s">
        <v>14</v>
      </c>
      <c r="AE3" s="14" t="s">
        <v>15</v>
      </c>
      <c r="AF3" s="14" t="s">
        <v>16</v>
      </c>
      <c r="AG3" s="14" t="s">
        <v>17</v>
      </c>
      <c r="AH3" s="14"/>
      <c r="AI3" s="14" t="s">
        <v>24</v>
      </c>
      <c r="AJ3" s="14" t="s">
        <v>25</v>
      </c>
      <c r="AK3" s="14" t="s">
        <v>14</v>
      </c>
      <c r="AL3" s="14" t="s">
        <v>15</v>
      </c>
      <c r="AM3" s="14" t="s">
        <v>16</v>
      </c>
      <c r="AN3" s="14" t="s">
        <v>17</v>
      </c>
      <c r="AO3" s="14" t="s">
        <v>26</v>
      </c>
      <c r="AP3" s="14" t="s">
        <v>27</v>
      </c>
      <c r="AQ3" s="14" t="s">
        <v>14</v>
      </c>
      <c r="AR3" s="14" t="s">
        <v>15</v>
      </c>
      <c r="AS3" s="14" t="s">
        <v>16</v>
      </c>
      <c r="AT3" s="14" t="s">
        <v>17</v>
      </c>
      <c r="AU3" s="14" t="s">
        <v>28</v>
      </c>
      <c r="AV3" s="14" t="s">
        <v>29</v>
      </c>
      <c r="AW3" s="14" t="s">
        <v>14</v>
      </c>
      <c r="AX3" s="14" t="s">
        <v>15</v>
      </c>
      <c r="AY3" s="14" t="s">
        <v>16</v>
      </c>
      <c r="AZ3" s="14" t="s">
        <v>17</v>
      </c>
      <c r="BA3" s="14" t="s">
        <v>30</v>
      </c>
      <c r="BB3" s="14" t="s">
        <v>31</v>
      </c>
      <c r="BC3" s="14" t="s">
        <v>14</v>
      </c>
      <c r="BD3" s="14" t="s">
        <v>15</v>
      </c>
      <c r="BE3" s="14" t="s">
        <v>16</v>
      </c>
      <c r="BF3" s="14" t="s">
        <v>17</v>
      </c>
      <c r="BG3" s="14" t="s">
        <v>32</v>
      </c>
      <c r="BH3" s="14" t="s">
        <v>33</v>
      </c>
      <c r="BI3" s="14" t="s">
        <v>14</v>
      </c>
      <c r="BJ3" s="14" t="s">
        <v>15</v>
      </c>
      <c r="BK3" s="14" t="s">
        <v>16</v>
      </c>
      <c r="BL3" s="14" t="s">
        <v>17</v>
      </c>
      <c r="BM3" s="14" t="s">
        <v>34</v>
      </c>
      <c r="BN3" s="14" t="s">
        <v>35</v>
      </c>
      <c r="BO3" s="14" t="s">
        <v>14</v>
      </c>
      <c r="BP3" s="14" t="s">
        <v>15</v>
      </c>
      <c r="BQ3" s="14" t="s">
        <v>16</v>
      </c>
      <c r="BR3" s="14" t="s">
        <v>17</v>
      </c>
      <c r="BS3" s="14"/>
      <c r="BT3" s="14" t="s">
        <v>36</v>
      </c>
      <c r="BU3" s="14" t="s">
        <v>92</v>
      </c>
      <c r="BV3" s="14" t="s">
        <v>37</v>
      </c>
      <c r="BW3" s="14" t="s">
        <v>14</v>
      </c>
      <c r="BX3" s="14" t="s">
        <v>15</v>
      </c>
      <c r="BY3" s="14" t="s">
        <v>16</v>
      </c>
      <c r="BZ3" s="14" t="s">
        <v>17</v>
      </c>
      <c r="CA3" s="14" t="s">
        <v>38</v>
      </c>
      <c r="CB3" s="14" t="s">
        <v>39</v>
      </c>
      <c r="CC3" s="14" t="s">
        <v>14</v>
      </c>
      <c r="CD3" s="14" t="s">
        <v>15</v>
      </c>
      <c r="CE3" s="14" t="s">
        <v>16</v>
      </c>
      <c r="CF3" s="14" t="s">
        <v>17</v>
      </c>
      <c r="CG3" s="14" t="s">
        <v>40</v>
      </c>
      <c r="CH3" s="14" t="s">
        <v>41</v>
      </c>
      <c r="CI3" s="14" t="s">
        <v>14</v>
      </c>
      <c r="CJ3" s="14" t="s">
        <v>15</v>
      </c>
      <c r="CK3" s="14" t="s">
        <v>16</v>
      </c>
      <c r="CL3" s="14" t="s">
        <v>17</v>
      </c>
      <c r="CM3" s="14" t="s">
        <v>42</v>
      </c>
      <c r="CN3" s="14" t="s">
        <v>43</v>
      </c>
      <c r="CO3" s="14" t="s">
        <v>14</v>
      </c>
      <c r="CP3" s="14" t="s">
        <v>15</v>
      </c>
      <c r="CQ3" s="14" t="s">
        <v>16</v>
      </c>
      <c r="CR3" s="14" t="s">
        <v>17</v>
      </c>
      <c r="CS3" s="14" t="s">
        <v>44</v>
      </c>
      <c r="CT3" s="14" t="s">
        <v>45</v>
      </c>
      <c r="CU3" s="14" t="s">
        <v>14</v>
      </c>
      <c r="CV3" s="14" t="s">
        <v>15</v>
      </c>
      <c r="CW3" s="14" t="s">
        <v>16</v>
      </c>
      <c r="CX3" s="14" t="s">
        <v>17</v>
      </c>
      <c r="CY3" s="14" t="s">
        <v>46</v>
      </c>
      <c r="CZ3" s="14" t="s">
        <v>47</v>
      </c>
      <c r="DA3" s="14" t="s">
        <v>14</v>
      </c>
      <c r="DB3" s="14" t="s">
        <v>15</v>
      </c>
      <c r="DC3" s="14" t="s">
        <v>16</v>
      </c>
      <c r="DD3" s="14" t="s">
        <v>17</v>
      </c>
      <c r="DE3" s="14" t="s">
        <v>48</v>
      </c>
      <c r="DF3" s="14" t="s">
        <v>49</v>
      </c>
      <c r="DG3" s="14" t="s">
        <v>14</v>
      </c>
      <c r="DH3" s="14" t="s">
        <v>15</v>
      </c>
      <c r="DI3" s="14" t="s">
        <v>16</v>
      </c>
      <c r="DJ3" s="14" t="s">
        <v>17</v>
      </c>
      <c r="DK3" s="14" t="s">
        <v>50</v>
      </c>
      <c r="DL3" s="14" t="s">
        <v>51</v>
      </c>
      <c r="DM3" s="14" t="s">
        <v>14</v>
      </c>
      <c r="DN3" s="14" t="s">
        <v>15</v>
      </c>
      <c r="DO3" s="14" t="s">
        <v>16</v>
      </c>
      <c r="DP3" s="14" t="s">
        <v>17</v>
      </c>
      <c r="DQ3" s="14" t="s">
        <v>52</v>
      </c>
      <c r="DR3" s="14" t="s">
        <v>53</v>
      </c>
      <c r="DS3" s="14" t="s">
        <v>14</v>
      </c>
      <c r="DT3" s="14" t="s">
        <v>15</v>
      </c>
      <c r="DU3" s="14" t="s">
        <v>16</v>
      </c>
      <c r="DV3" s="14" t="s">
        <v>17</v>
      </c>
      <c r="DW3" s="14" t="s">
        <v>54</v>
      </c>
      <c r="DX3" s="14" t="s">
        <v>55</v>
      </c>
      <c r="DY3" s="14" t="s">
        <v>14</v>
      </c>
      <c r="DZ3" s="14" t="s">
        <v>15</v>
      </c>
      <c r="EA3" s="14" t="s">
        <v>16</v>
      </c>
      <c r="EB3" s="14" t="s">
        <v>17</v>
      </c>
      <c r="EC3" s="14" t="s">
        <v>56</v>
      </c>
      <c r="ED3" s="14" t="s">
        <v>57</v>
      </c>
      <c r="EE3" s="14" t="s">
        <v>14</v>
      </c>
      <c r="EF3" s="14" t="s">
        <v>15</v>
      </c>
      <c r="EG3" s="14" t="s">
        <v>16</v>
      </c>
      <c r="EH3" s="14" t="s">
        <v>17</v>
      </c>
    </row>
    <row r="4" spans="1:138" ht="15.75" x14ac:dyDescent="0.25">
      <c r="A4" s="6" t="s">
        <v>58</v>
      </c>
      <c r="B4" t="s">
        <v>59</v>
      </c>
      <c r="C4" t="s">
        <v>85</v>
      </c>
      <c r="E4" s="4">
        <v>44</v>
      </c>
      <c r="F4" s="4">
        <v>5308</v>
      </c>
      <c r="G4" s="7">
        <f>F4/5280</f>
        <v>1.0053030303030304</v>
      </c>
      <c r="H4">
        <v>24</v>
      </c>
      <c r="I4" s="8">
        <f>(F4*H4)/9</f>
        <v>14154.666666666666</v>
      </c>
      <c r="J4" s="8">
        <f>I4*0.1</f>
        <v>1415.4666666666667</v>
      </c>
      <c r="K4">
        <v>0</v>
      </c>
      <c r="L4">
        <v>0</v>
      </c>
      <c r="M4">
        <v>0</v>
      </c>
      <c r="N4">
        <v>0</v>
      </c>
      <c r="O4">
        <v>0</v>
      </c>
      <c r="V4" s="9">
        <f>(165*I4)/2000</f>
        <v>1167.76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 s="8">
        <f>I4*0.06</f>
        <v>849.28</v>
      </c>
      <c r="AJ4">
        <v>0</v>
      </c>
      <c r="AK4">
        <v>0</v>
      </c>
      <c r="AL4">
        <v>0</v>
      </c>
      <c r="AM4">
        <v>0</v>
      </c>
      <c r="AN4">
        <v>0</v>
      </c>
      <c r="AO4" s="9">
        <f t="shared" ref="AO4:AO22" si="0">I4*0.0825</f>
        <v>1167.76</v>
      </c>
      <c r="AP4">
        <v>0</v>
      </c>
      <c r="AQ4">
        <v>0</v>
      </c>
      <c r="AR4">
        <v>0</v>
      </c>
      <c r="AS4">
        <v>0</v>
      </c>
      <c r="AT4">
        <v>0</v>
      </c>
      <c r="AU4">
        <v>8</v>
      </c>
      <c r="AV4">
        <v>0</v>
      </c>
      <c r="AW4">
        <v>0</v>
      </c>
      <c r="AX4">
        <v>0</v>
      </c>
      <c r="AY4">
        <v>0</v>
      </c>
      <c r="AZ4">
        <v>0</v>
      </c>
      <c r="BA4">
        <v>8</v>
      </c>
      <c r="BB4">
        <v>0</v>
      </c>
      <c r="BC4">
        <v>0</v>
      </c>
      <c r="BD4">
        <v>0</v>
      </c>
      <c r="BE4">
        <v>0</v>
      </c>
      <c r="BF4">
        <v>0</v>
      </c>
      <c r="BG4">
        <v>14</v>
      </c>
      <c r="BH4">
        <v>0</v>
      </c>
      <c r="BI4">
        <v>0</v>
      </c>
      <c r="BJ4">
        <v>0</v>
      </c>
      <c r="BK4">
        <v>0</v>
      </c>
      <c r="BL4">
        <v>0</v>
      </c>
      <c r="BM4">
        <v>14</v>
      </c>
      <c r="BN4">
        <v>0</v>
      </c>
      <c r="BO4">
        <v>0</v>
      </c>
      <c r="BP4">
        <v>0</v>
      </c>
      <c r="BQ4">
        <v>0</v>
      </c>
      <c r="BR4">
        <v>0</v>
      </c>
      <c r="BU4">
        <v>21216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O4">
        <v>0</v>
      </c>
      <c r="CP4">
        <v>0</v>
      </c>
      <c r="CQ4">
        <v>0</v>
      </c>
      <c r="CR4">
        <v>0</v>
      </c>
      <c r="CS4">
        <v>82</v>
      </c>
      <c r="CT4">
        <v>0</v>
      </c>
      <c r="CU4">
        <v>0</v>
      </c>
      <c r="CV4">
        <v>0</v>
      </c>
      <c r="CW4">
        <v>0</v>
      </c>
      <c r="CX4">
        <v>0</v>
      </c>
      <c r="CY4">
        <v>24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W4" s="8">
        <v>1.0053030303030304</v>
      </c>
      <c r="DX4">
        <v>0</v>
      </c>
      <c r="DY4">
        <v>0</v>
      </c>
      <c r="DZ4">
        <v>0</v>
      </c>
      <c r="EA4">
        <v>0</v>
      </c>
      <c r="EB4">
        <v>0</v>
      </c>
      <c r="EC4">
        <v>2.02</v>
      </c>
      <c r="ED4">
        <v>0</v>
      </c>
      <c r="EE4">
        <v>0</v>
      </c>
      <c r="EF4">
        <v>0</v>
      </c>
      <c r="EG4">
        <v>0</v>
      </c>
      <c r="EH4">
        <v>0</v>
      </c>
    </row>
    <row r="5" spans="1:138" ht="15.75" x14ac:dyDescent="0.25">
      <c r="A5" s="6" t="s">
        <v>61</v>
      </c>
      <c r="B5" t="s">
        <v>62</v>
      </c>
      <c r="C5" t="s">
        <v>63</v>
      </c>
      <c r="E5" s="4">
        <v>60</v>
      </c>
      <c r="F5" s="4">
        <v>2761</v>
      </c>
      <c r="G5" s="7">
        <f t="shared" ref="G5:G22" si="1">F5/5280</f>
        <v>0.5229166666666667</v>
      </c>
      <c r="H5">
        <v>38</v>
      </c>
      <c r="I5" s="8">
        <f t="shared" ref="I5:I22" si="2">(F5*H5)/9</f>
        <v>11657.555555555555</v>
      </c>
      <c r="J5" s="8">
        <f t="shared" ref="J5:J22" si="3">I5*0.1</f>
        <v>1165.7555555555555</v>
      </c>
      <c r="V5" s="9">
        <f t="shared" ref="V5:V22" si="4">(165*I5)/2000</f>
        <v>961.74833333333322</v>
      </c>
      <c r="AI5" s="8">
        <f t="shared" ref="AI5:AI22" si="5">I5*0.06</f>
        <v>699.45333333333326</v>
      </c>
      <c r="AO5" s="9">
        <f t="shared" si="0"/>
        <v>961.74833333333333</v>
      </c>
      <c r="AU5">
        <v>12</v>
      </c>
      <c r="BA5">
        <v>12</v>
      </c>
      <c r="BG5">
        <v>7</v>
      </c>
      <c r="BM5">
        <v>7</v>
      </c>
      <c r="BU5">
        <v>12354</v>
      </c>
      <c r="CA5">
        <v>7</v>
      </c>
      <c r="CG5">
        <v>6</v>
      </c>
      <c r="CM5">
        <v>0</v>
      </c>
      <c r="CS5">
        <v>206</v>
      </c>
      <c r="CY5">
        <v>84</v>
      </c>
      <c r="DE5">
        <v>0</v>
      </c>
      <c r="DK5">
        <v>0</v>
      </c>
      <c r="DW5" s="8">
        <v>0.5229166666666667</v>
      </c>
      <c r="EC5">
        <v>0</v>
      </c>
    </row>
    <row r="6" spans="1:138" ht="15.75" x14ac:dyDescent="0.25">
      <c r="A6" s="6" t="s">
        <v>5</v>
      </c>
      <c r="B6" t="s">
        <v>64</v>
      </c>
      <c r="C6" t="s">
        <v>86</v>
      </c>
      <c r="E6" s="4">
        <v>33</v>
      </c>
      <c r="F6" s="4">
        <v>3457</v>
      </c>
      <c r="G6" s="7">
        <f t="shared" si="1"/>
        <v>0.65473484848484853</v>
      </c>
      <c r="H6">
        <v>28</v>
      </c>
      <c r="I6" s="8">
        <f t="shared" si="2"/>
        <v>10755.111111111111</v>
      </c>
      <c r="J6" s="8">
        <f t="shared" si="3"/>
        <v>1075.5111111111112</v>
      </c>
      <c r="V6" s="9">
        <f t="shared" si="4"/>
        <v>887.29666666666662</v>
      </c>
      <c r="AI6" s="8">
        <f t="shared" si="5"/>
        <v>645.30666666666662</v>
      </c>
      <c r="AO6" s="9">
        <f t="shared" si="0"/>
        <v>887.29666666666674</v>
      </c>
      <c r="AU6">
        <v>8</v>
      </c>
      <c r="BA6">
        <v>8</v>
      </c>
      <c r="BG6">
        <v>3</v>
      </c>
      <c r="BM6">
        <v>3</v>
      </c>
      <c r="BU6">
        <v>0</v>
      </c>
      <c r="CA6">
        <v>0</v>
      </c>
      <c r="CG6">
        <v>0</v>
      </c>
      <c r="CM6">
        <v>0</v>
      </c>
      <c r="CS6">
        <v>0</v>
      </c>
      <c r="CY6">
        <v>0</v>
      </c>
      <c r="DE6">
        <v>0</v>
      </c>
      <c r="DK6">
        <v>0</v>
      </c>
      <c r="DW6" s="8">
        <v>0.65473484848484853</v>
      </c>
      <c r="EC6">
        <v>0</v>
      </c>
    </row>
    <row r="7" spans="1:138" ht="53.25" customHeight="1" x14ac:dyDescent="0.25">
      <c r="A7" s="22" t="s">
        <v>87</v>
      </c>
      <c r="B7" s="22" t="s">
        <v>82</v>
      </c>
      <c r="C7" s="22" t="s">
        <v>88</v>
      </c>
      <c r="E7" s="4">
        <v>39</v>
      </c>
      <c r="F7" s="4">
        <v>1500</v>
      </c>
      <c r="G7" s="7">
        <f t="shared" si="1"/>
        <v>0.28409090909090912</v>
      </c>
      <c r="H7">
        <v>24</v>
      </c>
      <c r="I7" s="8">
        <f t="shared" si="2"/>
        <v>4000</v>
      </c>
      <c r="J7" s="8">
        <f t="shared" si="3"/>
        <v>400</v>
      </c>
      <c r="V7" s="9">
        <f t="shared" si="4"/>
        <v>330</v>
      </c>
      <c r="AI7" s="8">
        <f t="shared" si="5"/>
        <v>240</v>
      </c>
      <c r="AO7" s="9">
        <f t="shared" si="0"/>
        <v>330</v>
      </c>
      <c r="AU7">
        <v>4</v>
      </c>
      <c r="BA7">
        <v>4</v>
      </c>
      <c r="BG7">
        <v>0</v>
      </c>
      <c r="BM7">
        <v>0</v>
      </c>
      <c r="BU7">
        <v>0</v>
      </c>
      <c r="CA7">
        <v>0</v>
      </c>
      <c r="CG7">
        <v>0</v>
      </c>
      <c r="CM7">
        <v>0</v>
      </c>
      <c r="CS7">
        <v>0</v>
      </c>
      <c r="CY7">
        <v>0</v>
      </c>
      <c r="DE7">
        <v>0</v>
      </c>
      <c r="DK7">
        <v>0</v>
      </c>
      <c r="DW7" s="8">
        <v>0.28409090909090912</v>
      </c>
      <c r="EC7">
        <v>0.56000000000000005</v>
      </c>
    </row>
    <row r="8" spans="1:138" ht="15.75" x14ac:dyDescent="0.25">
      <c r="A8" s="6" t="s">
        <v>65</v>
      </c>
      <c r="B8" t="s">
        <v>60</v>
      </c>
      <c r="C8" t="s">
        <v>90</v>
      </c>
      <c r="E8" s="4">
        <v>51</v>
      </c>
      <c r="F8" s="4">
        <v>5780</v>
      </c>
      <c r="G8" s="7">
        <f t="shared" si="1"/>
        <v>1.0946969696969697</v>
      </c>
      <c r="H8">
        <v>24</v>
      </c>
      <c r="I8" s="8">
        <f t="shared" si="2"/>
        <v>15413.333333333334</v>
      </c>
      <c r="J8" s="8">
        <f t="shared" si="3"/>
        <v>1541.3333333333335</v>
      </c>
      <c r="V8" s="9">
        <f t="shared" si="4"/>
        <v>1271.5999999999999</v>
      </c>
      <c r="AI8" s="8">
        <f t="shared" si="5"/>
        <v>924.8</v>
      </c>
      <c r="AO8" s="9">
        <f t="shared" si="0"/>
        <v>1271.6000000000001</v>
      </c>
      <c r="AU8">
        <v>11</v>
      </c>
      <c r="BA8">
        <v>11</v>
      </c>
      <c r="BG8">
        <v>4</v>
      </c>
      <c r="BM8">
        <v>4</v>
      </c>
      <c r="BU8">
        <v>23266</v>
      </c>
      <c r="CA8">
        <v>2</v>
      </c>
      <c r="CG8">
        <v>4</v>
      </c>
      <c r="CM8">
        <v>0</v>
      </c>
      <c r="CS8">
        <v>68</v>
      </c>
      <c r="CY8">
        <v>54</v>
      </c>
      <c r="DE8">
        <v>2</v>
      </c>
      <c r="DK8">
        <v>40</v>
      </c>
      <c r="DW8" s="8">
        <v>1.0946969696969697</v>
      </c>
      <c r="EC8">
        <v>2.1800000000000002</v>
      </c>
    </row>
    <row r="9" spans="1:138" ht="15.75" x14ac:dyDescent="0.25">
      <c r="A9" s="6" t="s">
        <v>91</v>
      </c>
      <c r="B9" t="s">
        <v>90</v>
      </c>
      <c r="C9" t="s">
        <v>89</v>
      </c>
      <c r="E9" s="4">
        <v>51</v>
      </c>
      <c r="F9" s="4">
        <v>1736</v>
      </c>
      <c r="G9" s="7">
        <f t="shared" si="1"/>
        <v>0.3287878787878788</v>
      </c>
      <c r="H9">
        <v>22</v>
      </c>
      <c r="I9" s="8">
        <f t="shared" si="2"/>
        <v>4243.5555555555557</v>
      </c>
      <c r="J9" s="8">
        <f t="shared" si="3"/>
        <v>424.35555555555561</v>
      </c>
      <c r="V9" s="9">
        <f t="shared" si="4"/>
        <v>350.09333333333331</v>
      </c>
      <c r="AI9" s="8">
        <f t="shared" si="5"/>
        <v>254.61333333333334</v>
      </c>
      <c r="AO9" s="9">
        <f t="shared" si="0"/>
        <v>350.09333333333336</v>
      </c>
      <c r="AU9">
        <v>4</v>
      </c>
      <c r="BA9">
        <v>4</v>
      </c>
      <c r="BG9">
        <v>3</v>
      </c>
      <c r="BM9">
        <v>3</v>
      </c>
      <c r="BU9">
        <v>3472</v>
      </c>
      <c r="CA9">
        <v>0</v>
      </c>
      <c r="CG9">
        <v>0</v>
      </c>
      <c r="CM9">
        <v>0</v>
      </c>
      <c r="CS9">
        <v>0</v>
      </c>
      <c r="CY9">
        <v>0</v>
      </c>
      <c r="DE9">
        <v>0</v>
      </c>
      <c r="DK9">
        <v>0</v>
      </c>
      <c r="DW9" s="8">
        <v>0.3287878787878788</v>
      </c>
      <c r="EC9">
        <v>0.66</v>
      </c>
    </row>
    <row r="10" spans="1:138" ht="15.75" x14ac:dyDescent="0.25">
      <c r="A10" s="6" t="s">
        <v>6</v>
      </c>
      <c r="B10" t="s">
        <v>66</v>
      </c>
      <c r="C10" t="s">
        <v>67</v>
      </c>
      <c r="E10" s="4">
        <v>39</v>
      </c>
      <c r="F10" s="4">
        <v>1525</v>
      </c>
      <c r="G10" s="7">
        <f t="shared" si="1"/>
        <v>0.28882575757575757</v>
      </c>
      <c r="H10">
        <v>22</v>
      </c>
      <c r="I10" s="8">
        <f t="shared" si="2"/>
        <v>3727.7777777777778</v>
      </c>
      <c r="J10" s="8">
        <f t="shared" si="3"/>
        <v>372.77777777777783</v>
      </c>
      <c r="V10" s="9">
        <f t="shared" si="4"/>
        <v>307.54166666666669</v>
      </c>
      <c r="AI10" s="8">
        <f t="shared" si="5"/>
        <v>223.66666666666666</v>
      </c>
      <c r="AO10" s="9">
        <f t="shared" si="0"/>
        <v>307.54166666666669</v>
      </c>
      <c r="AU10">
        <v>10</v>
      </c>
      <c r="BA10">
        <v>10</v>
      </c>
      <c r="BG10">
        <v>2</v>
      </c>
      <c r="BM10">
        <v>2</v>
      </c>
      <c r="BU10">
        <v>0</v>
      </c>
      <c r="CA10">
        <v>0</v>
      </c>
      <c r="CG10">
        <v>0</v>
      </c>
      <c r="CM10">
        <v>0</v>
      </c>
      <c r="CS10">
        <v>0</v>
      </c>
      <c r="CY10">
        <v>12</v>
      </c>
      <c r="DE10">
        <v>0</v>
      </c>
      <c r="DK10">
        <v>0</v>
      </c>
      <c r="DW10" s="8">
        <v>0.28882575757575757</v>
      </c>
      <c r="EC10">
        <v>0</v>
      </c>
    </row>
    <row r="11" spans="1:138" x14ac:dyDescent="0.25">
      <c r="A11" t="s">
        <v>83</v>
      </c>
      <c r="B11" t="s">
        <v>6</v>
      </c>
      <c r="C11" t="s">
        <v>84</v>
      </c>
      <c r="E11" s="4">
        <v>38</v>
      </c>
      <c r="F11" s="4">
        <v>748</v>
      </c>
      <c r="G11" s="7">
        <f t="shared" si="1"/>
        <v>0.14166666666666666</v>
      </c>
      <c r="H11">
        <v>22</v>
      </c>
      <c r="I11" s="8">
        <f t="shared" si="2"/>
        <v>1828.4444444444443</v>
      </c>
      <c r="J11" s="8">
        <f t="shared" si="3"/>
        <v>182.84444444444443</v>
      </c>
      <c r="V11" s="9">
        <f t="shared" si="4"/>
        <v>150.84666666666666</v>
      </c>
      <c r="AI11" s="8">
        <f t="shared" si="5"/>
        <v>109.70666666666666</v>
      </c>
      <c r="AO11" s="9">
        <f t="shared" si="0"/>
        <v>150.84666666666666</v>
      </c>
      <c r="AU11">
        <v>5</v>
      </c>
      <c r="BA11">
        <v>5</v>
      </c>
      <c r="BG11">
        <v>2</v>
      </c>
      <c r="BM11">
        <v>2</v>
      </c>
      <c r="BU11">
        <v>0</v>
      </c>
      <c r="CA11">
        <v>0</v>
      </c>
      <c r="CG11">
        <v>0</v>
      </c>
      <c r="CM11">
        <v>0</v>
      </c>
      <c r="CS11">
        <v>0</v>
      </c>
      <c r="CY11">
        <v>12</v>
      </c>
      <c r="DE11">
        <v>0</v>
      </c>
      <c r="DK11">
        <v>0</v>
      </c>
      <c r="DW11" s="8">
        <v>0.14166666666666666</v>
      </c>
      <c r="EC11">
        <v>0</v>
      </c>
    </row>
    <row r="12" spans="1:138" ht="15.75" x14ac:dyDescent="0.25">
      <c r="A12" s="6" t="s">
        <v>66</v>
      </c>
      <c r="B12" t="s">
        <v>68</v>
      </c>
      <c r="C12" t="s">
        <v>69</v>
      </c>
      <c r="E12" s="4">
        <v>38</v>
      </c>
      <c r="F12" s="4">
        <v>2139</v>
      </c>
      <c r="G12" s="7">
        <f t="shared" si="1"/>
        <v>0.40511363636363634</v>
      </c>
      <c r="H12">
        <v>22</v>
      </c>
      <c r="I12" s="8">
        <f t="shared" si="2"/>
        <v>5228.666666666667</v>
      </c>
      <c r="J12" s="8">
        <f t="shared" si="3"/>
        <v>522.86666666666667</v>
      </c>
      <c r="V12" s="9">
        <f t="shared" si="4"/>
        <v>431.36500000000001</v>
      </c>
      <c r="AI12" s="8">
        <f t="shared" si="5"/>
        <v>313.72000000000003</v>
      </c>
      <c r="AO12" s="9">
        <f t="shared" si="0"/>
        <v>431.36500000000007</v>
      </c>
      <c r="AU12">
        <v>12</v>
      </c>
      <c r="BA12">
        <v>12</v>
      </c>
      <c r="BG12">
        <v>6</v>
      </c>
      <c r="BM12">
        <v>6</v>
      </c>
      <c r="BU12">
        <v>4278</v>
      </c>
      <c r="CA12">
        <v>0</v>
      </c>
      <c r="CG12">
        <v>0</v>
      </c>
      <c r="CM12">
        <v>0</v>
      </c>
      <c r="CS12">
        <v>0</v>
      </c>
      <c r="CY12">
        <v>12</v>
      </c>
      <c r="DE12">
        <v>0</v>
      </c>
      <c r="DK12">
        <v>0</v>
      </c>
      <c r="DW12" s="8">
        <v>0.40511363636363634</v>
      </c>
      <c r="EC12">
        <v>0</v>
      </c>
    </row>
    <row r="13" spans="1:138" ht="15.75" x14ac:dyDescent="0.25">
      <c r="A13" s="6" t="s">
        <v>70</v>
      </c>
      <c r="B13" t="s">
        <v>71</v>
      </c>
      <c r="C13" t="s">
        <v>8</v>
      </c>
      <c r="E13" s="4">
        <v>36</v>
      </c>
      <c r="F13" s="4">
        <v>1157</v>
      </c>
      <c r="G13" s="7">
        <f t="shared" si="1"/>
        <v>0.21912878787878787</v>
      </c>
      <c r="H13">
        <v>22</v>
      </c>
      <c r="I13" s="8">
        <f t="shared" si="2"/>
        <v>2828.2222222222222</v>
      </c>
      <c r="J13" s="8">
        <f t="shared" si="3"/>
        <v>282.82222222222225</v>
      </c>
      <c r="V13" s="9">
        <f t="shared" si="4"/>
        <v>233.32833333333335</v>
      </c>
      <c r="AI13" s="8">
        <f t="shared" si="5"/>
        <v>169.69333333333333</v>
      </c>
      <c r="AO13" s="9">
        <f t="shared" si="0"/>
        <v>233.32833333333335</v>
      </c>
      <c r="AU13">
        <v>4</v>
      </c>
      <c r="BA13">
        <v>4</v>
      </c>
      <c r="BG13">
        <v>3</v>
      </c>
      <c r="BM13">
        <v>3</v>
      </c>
      <c r="BU13" s="15">
        <v>2314</v>
      </c>
      <c r="CA13">
        <v>0</v>
      </c>
      <c r="CG13">
        <v>0</v>
      </c>
      <c r="CM13">
        <v>0</v>
      </c>
      <c r="CS13">
        <v>0</v>
      </c>
      <c r="CY13">
        <v>12</v>
      </c>
      <c r="DE13">
        <v>0</v>
      </c>
      <c r="DK13">
        <v>0</v>
      </c>
      <c r="DW13" s="8">
        <v>0.21912878787878787</v>
      </c>
      <c r="EC13">
        <v>0</v>
      </c>
    </row>
    <row r="14" spans="1:138" ht="15.75" x14ac:dyDescent="0.25">
      <c r="A14" s="6" t="s">
        <v>7</v>
      </c>
      <c r="B14" t="s">
        <v>72</v>
      </c>
      <c r="C14" t="s">
        <v>68</v>
      </c>
      <c r="E14" s="4">
        <v>50</v>
      </c>
      <c r="F14" s="4">
        <v>2547</v>
      </c>
      <c r="G14" s="7">
        <f t="shared" si="1"/>
        <v>0.48238636363636361</v>
      </c>
      <c r="H14">
        <v>22</v>
      </c>
      <c r="I14" s="8">
        <f t="shared" si="2"/>
        <v>6226</v>
      </c>
      <c r="J14" s="8">
        <f t="shared" si="3"/>
        <v>622.6</v>
      </c>
      <c r="V14" s="9">
        <f t="shared" si="4"/>
        <v>513.64499999999998</v>
      </c>
      <c r="AI14" s="8">
        <f t="shared" si="5"/>
        <v>373.56</v>
      </c>
      <c r="AO14" s="9">
        <f t="shared" si="0"/>
        <v>513.64499999999998</v>
      </c>
      <c r="AU14">
        <v>7</v>
      </c>
      <c r="BA14">
        <v>7</v>
      </c>
      <c r="BG14">
        <v>12</v>
      </c>
      <c r="BM14">
        <v>12</v>
      </c>
      <c r="BU14" s="15">
        <v>10188</v>
      </c>
      <c r="CA14">
        <v>0</v>
      </c>
      <c r="CG14">
        <v>0</v>
      </c>
      <c r="CM14">
        <v>0</v>
      </c>
      <c r="CS14">
        <v>0</v>
      </c>
      <c r="CY14">
        <v>24</v>
      </c>
      <c r="DE14">
        <v>0</v>
      </c>
      <c r="DK14">
        <v>0</v>
      </c>
      <c r="DW14" s="8">
        <v>0.48238636363636361</v>
      </c>
      <c r="EC14">
        <v>0.48</v>
      </c>
    </row>
    <row r="15" spans="1:138" ht="15.75" x14ac:dyDescent="0.25">
      <c r="A15" s="6" t="s">
        <v>68</v>
      </c>
      <c r="B15" t="s">
        <v>73</v>
      </c>
      <c r="C15" t="s">
        <v>7</v>
      </c>
      <c r="E15" s="4">
        <v>60</v>
      </c>
      <c r="F15" s="4">
        <v>2344</v>
      </c>
      <c r="G15" s="7">
        <f t="shared" si="1"/>
        <v>0.44393939393939397</v>
      </c>
      <c r="H15">
        <v>22</v>
      </c>
      <c r="I15" s="8">
        <f t="shared" si="2"/>
        <v>5729.7777777777774</v>
      </c>
      <c r="J15" s="8">
        <f t="shared" si="3"/>
        <v>572.97777777777776</v>
      </c>
      <c r="V15" s="9">
        <f t="shared" si="4"/>
        <v>472.70666666666665</v>
      </c>
      <c r="AI15" s="8">
        <f t="shared" si="5"/>
        <v>343.78666666666663</v>
      </c>
      <c r="AO15" s="9">
        <f t="shared" si="0"/>
        <v>472.70666666666665</v>
      </c>
      <c r="AU15">
        <v>9</v>
      </c>
      <c r="BA15">
        <v>9</v>
      </c>
      <c r="BG15">
        <v>9</v>
      </c>
      <c r="BM15">
        <v>9</v>
      </c>
      <c r="BU15" s="15">
        <v>9376</v>
      </c>
      <c r="CA15">
        <v>0</v>
      </c>
      <c r="CG15">
        <v>0</v>
      </c>
      <c r="CM15">
        <v>0</v>
      </c>
      <c r="CS15">
        <v>0</v>
      </c>
      <c r="CY15">
        <v>24</v>
      </c>
      <c r="DE15">
        <v>0</v>
      </c>
      <c r="DK15">
        <v>0</v>
      </c>
      <c r="DW15" s="8">
        <v>0.44393939393939397</v>
      </c>
      <c r="EC15">
        <v>0</v>
      </c>
    </row>
    <row r="16" spans="1:138" ht="15.75" x14ac:dyDescent="0.25">
      <c r="A16" s="6" t="s">
        <v>74</v>
      </c>
      <c r="B16" t="s">
        <v>75</v>
      </c>
      <c r="C16" t="s">
        <v>68</v>
      </c>
      <c r="E16" s="4">
        <v>34</v>
      </c>
      <c r="F16" s="4">
        <v>1396</v>
      </c>
      <c r="G16" s="7">
        <f t="shared" si="1"/>
        <v>0.2643939393939394</v>
      </c>
      <c r="H16">
        <v>22</v>
      </c>
      <c r="I16" s="8">
        <f t="shared" si="2"/>
        <v>3412.4444444444443</v>
      </c>
      <c r="J16" s="8">
        <f t="shared" si="3"/>
        <v>341.24444444444447</v>
      </c>
      <c r="V16" s="9">
        <f t="shared" si="4"/>
        <v>281.5266666666667</v>
      </c>
      <c r="AI16" s="8">
        <f t="shared" si="5"/>
        <v>204.74666666666664</v>
      </c>
      <c r="AO16" s="9">
        <f t="shared" si="0"/>
        <v>281.5266666666667</v>
      </c>
      <c r="AU16">
        <v>5</v>
      </c>
      <c r="BA16">
        <v>5</v>
      </c>
      <c r="BG16">
        <v>8</v>
      </c>
      <c r="BM16">
        <v>8</v>
      </c>
      <c r="BU16" s="15">
        <v>5584</v>
      </c>
      <c r="CA16">
        <v>0</v>
      </c>
      <c r="CG16">
        <v>0</v>
      </c>
      <c r="CM16">
        <v>0</v>
      </c>
      <c r="CS16">
        <v>0</v>
      </c>
      <c r="CY16">
        <v>14</v>
      </c>
      <c r="DE16">
        <v>0</v>
      </c>
      <c r="DK16">
        <v>0</v>
      </c>
      <c r="DW16" s="8">
        <v>0.2643939393939394</v>
      </c>
      <c r="EC16">
        <v>0</v>
      </c>
    </row>
    <row r="17" spans="1:133" ht="15.75" x14ac:dyDescent="0.25">
      <c r="A17" s="6" t="s">
        <v>76</v>
      </c>
      <c r="B17" t="s">
        <v>64</v>
      </c>
      <c r="C17" t="s">
        <v>74</v>
      </c>
      <c r="E17" s="4">
        <v>31</v>
      </c>
      <c r="F17" s="4">
        <v>225</v>
      </c>
      <c r="G17" s="7">
        <f t="shared" si="1"/>
        <v>4.261363636363636E-2</v>
      </c>
      <c r="H17">
        <v>22</v>
      </c>
      <c r="I17" s="8">
        <f t="shared" si="2"/>
        <v>550</v>
      </c>
      <c r="J17" s="8">
        <f t="shared" si="3"/>
        <v>55</v>
      </c>
      <c r="V17" s="9">
        <f t="shared" si="4"/>
        <v>45.375</v>
      </c>
      <c r="AI17" s="8">
        <f t="shared" si="5"/>
        <v>33</v>
      </c>
      <c r="AO17" s="9">
        <f t="shared" si="0"/>
        <v>45.375</v>
      </c>
      <c r="AU17">
        <v>2</v>
      </c>
      <c r="BA17">
        <v>2</v>
      </c>
      <c r="BG17">
        <v>0</v>
      </c>
      <c r="BM17">
        <v>0</v>
      </c>
      <c r="BU17" s="15">
        <v>0</v>
      </c>
      <c r="CA17">
        <v>0</v>
      </c>
      <c r="CG17">
        <v>0</v>
      </c>
      <c r="CM17">
        <v>0</v>
      </c>
      <c r="CS17">
        <v>0</v>
      </c>
      <c r="CY17">
        <v>12</v>
      </c>
      <c r="DE17">
        <v>0</v>
      </c>
      <c r="DK17">
        <v>0</v>
      </c>
      <c r="DW17" s="8">
        <v>4.261363636363636E-2</v>
      </c>
      <c r="EC17">
        <v>0</v>
      </c>
    </row>
    <row r="18" spans="1:133" ht="15.75" x14ac:dyDescent="0.25">
      <c r="A18" s="6" t="s">
        <v>8</v>
      </c>
      <c r="B18" t="s">
        <v>77</v>
      </c>
      <c r="C18" t="s">
        <v>78</v>
      </c>
      <c r="E18" s="4">
        <v>52</v>
      </c>
      <c r="F18" s="4">
        <v>450</v>
      </c>
      <c r="G18" s="7">
        <f t="shared" si="1"/>
        <v>8.5227272727272721E-2</v>
      </c>
      <c r="H18">
        <v>22</v>
      </c>
      <c r="I18" s="8">
        <f t="shared" si="2"/>
        <v>1100</v>
      </c>
      <c r="J18" s="8">
        <f t="shared" si="3"/>
        <v>110</v>
      </c>
      <c r="V18" s="9">
        <f t="shared" si="4"/>
        <v>90.75</v>
      </c>
      <c r="AI18" s="8">
        <f t="shared" si="5"/>
        <v>66</v>
      </c>
      <c r="AO18" s="9">
        <f t="shared" si="0"/>
        <v>90.75</v>
      </c>
      <c r="AU18">
        <v>3</v>
      </c>
      <c r="BA18">
        <v>3</v>
      </c>
      <c r="BG18">
        <v>3</v>
      </c>
      <c r="BM18">
        <v>3</v>
      </c>
      <c r="BU18" s="15">
        <v>900</v>
      </c>
      <c r="CA18">
        <v>0</v>
      </c>
      <c r="CG18">
        <v>0</v>
      </c>
      <c r="CM18">
        <v>0</v>
      </c>
      <c r="CS18">
        <v>0</v>
      </c>
      <c r="CY18">
        <v>0</v>
      </c>
      <c r="DE18">
        <v>0</v>
      </c>
      <c r="DK18">
        <v>0</v>
      </c>
      <c r="DW18" s="8">
        <v>8.5227272727272721E-2</v>
      </c>
      <c r="EC18">
        <v>0</v>
      </c>
    </row>
    <row r="19" spans="1:133" ht="15.75" x14ac:dyDescent="0.25">
      <c r="A19" s="6" t="s">
        <v>78</v>
      </c>
      <c r="B19" t="s">
        <v>79</v>
      </c>
      <c r="C19" t="s">
        <v>8</v>
      </c>
      <c r="E19" s="4">
        <v>36</v>
      </c>
      <c r="F19" s="4">
        <v>539</v>
      </c>
      <c r="G19" s="7">
        <f t="shared" si="1"/>
        <v>0.10208333333333333</v>
      </c>
      <c r="H19">
        <v>22</v>
      </c>
      <c r="I19" s="8">
        <f t="shared" si="2"/>
        <v>1317.5555555555557</v>
      </c>
      <c r="J19" s="8">
        <f t="shared" si="3"/>
        <v>131.75555555555556</v>
      </c>
      <c r="V19" s="9">
        <f t="shared" si="4"/>
        <v>108.69833333333334</v>
      </c>
      <c r="AI19" s="8">
        <f t="shared" si="5"/>
        <v>79.053333333333342</v>
      </c>
      <c r="AO19" s="9">
        <f t="shared" si="0"/>
        <v>108.69833333333335</v>
      </c>
      <c r="AU19">
        <v>3</v>
      </c>
      <c r="BA19">
        <v>3</v>
      </c>
      <c r="BG19">
        <v>3</v>
      </c>
      <c r="BM19">
        <v>3</v>
      </c>
      <c r="BU19" s="15">
        <v>0</v>
      </c>
      <c r="CA19">
        <v>0</v>
      </c>
      <c r="CG19">
        <v>0</v>
      </c>
      <c r="CM19">
        <v>0</v>
      </c>
      <c r="CS19">
        <v>0</v>
      </c>
      <c r="CY19">
        <v>0</v>
      </c>
      <c r="DE19">
        <v>0</v>
      </c>
      <c r="DK19">
        <v>0</v>
      </c>
      <c r="DW19" s="8">
        <v>0.10208333333333333</v>
      </c>
      <c r="EC19">
        <v>0.1</v>
      </c>
    </row>
    <row r="20" spans="1:133" ht="15.75" x14ac:dyDescent="0.25">
      <c r="A20" s="6" t="s">
        <v>79</v>
      </c>
      <c r="B20" t="s">
        <v>9</v>
      </c>
      <c r="C20" t="s">
        <v>64</v>
      </c>
      <c r="E20" s="4">
        <v>37</v>
      </c>
      <c r="F20" s="4">
        <v>1326</v>
      </c>
      <c r="G20" s="7">
        <f t="shared" si="1"/>
        <v>0.25113636363636366</v>
      </c>
      <c r="H20">
        <v>22</v>
      </c>
      <c r="I20" s="8">
        <f t="shared" si="2"/>
        <v>3241.3333333333335</v>
      </c>
      <c r="J20" s="8">
        <f t="shared" si="3"/>
        <v>324.13333333333338</v>
      </c>
      <c r="V20" s="9">
        <f t="shared" si="4"/>
        <v>267.41000000000003</v>
      </c>
      <c r="AI20" s="8">
        <f t="shared" si="5"/>
        <v>194.48</v>
      </c>
      <c r="AO20" s="9">
        <f t="shared" si="0"/>
        <v>267.41000000000003</v>
      </c>
      <c r="AU20">
        <v>6</v>
      </c>
      <c r="BA20">
        <v>6</v>
      </c>
      <c r="BG20">
        <v>0</v>
      </c>
      <c r="BM20">
        <v>0</v>
      </c>
      <c r="BU20" s="15">
        <v>0</v>
      </c>
      <c r="CA20">
        <v>0</v>
      </c>
      <c r="CG20">
        <v>0</v>
      </c>
      <c r="CM20">
        <v>0</v>
      </c>
      <c r="CS20">
        <v>0</v>
      </c>
      <c r="CY20">
        <v>24</v>
      </c>
      <c r="DE20">
        <v>0</v>
      </c>
      <c r="DK20">
        <v>0</v>
      </c>
      <c r="DW20" s="8">
        <v>0.25113636363636366</v>
      </c>
      <c r="EC20">
        <v>0</v>
      </c>
    </row>
    <row r="21" spans="1:133" ht="15.75" x14ac:dyDescent="0.25">
      <c r="A21" s="6" t="s">
        <v>77</v>
      </c>
      <c r="B21" t="s">
        <v>79</v>
      </c>
      <c r="C21" t="s">
        <v>9</v>
      </c>
      <c r="E21" s="4">
        <v>29</v>
      </c>
      <c r="F21" s="4">
        <v>275</v>
      </c>
      <c r="G21" s="7">
        <f t="shared" si="1"/>
        <v>5.2083333333333336E-2</v>
      </c>
      <c r="H21">
        <v>22</v>
      </c>
      <c r="I21" s="8">
        <f t="shared" si="2"/>
        <v>672.22222222222217</v>
      </c>
      <c r="J21" s="8">
        <f t="shared" si="3"/>
        <v>67.222222222222214</v>
      </c>
      <c r="V21" s="9">
        <f t="shared" si="4"/>
        <v>55.458333333333329</v>
      </c>
      <c r="AI21" s="8">
        <f t="shared" si="5"/>
        <v>40.333333333333329</v>
      </c>
      <c r="AO21" s="9">
        <f t="shared" si="0"/>
        <v>55.458333333333329</v>
      </c>
      <c r="AU21">
        <v>0</v>
      </c>
      <c r="BA21">
        <v>0</v>
      </c>
      <c r="BG21">
        <v>0</v>
      </c>
      <c r="BM21">
        <v>0</v>
      </c>
      <c r="BU21" s="15">
        <v>0</v>
      </c>
      <c r="CA21">
        <v>0</v>
      </c>
      <c r="CG21">
        <v>0</v>
      </c>
      <c r="CM21">
        <v>0</v>
      </c>
      <c r="CS21">
        <v>0</v>
      </c>
      <c r="CY21">
        <v>12</v>
      </c>
      <c r="DE21">
        <v>0</v>
      </c>
      <c r="DK21">
        <v>0</v>
      </c>
      <c r="DW21" s="8">
        <v>5.2083333333333336E-2</v>
      </c>
      <c r="EC21">
        <v>0</v>
      </c>
    </row>
    <row r="22" spans="1:133" ht="15.75" x14ac:dyDescent="0.25">
      <c r="A22" s="6" t="s">
        <v>9</v>
      </c>
      <c r="B22" t="s">
        <v>64</v>
      </c>
      <c r="C22" t="s">
        <v>77</v>
      </c>
      <c r="E22" s="4">
        <v>32</v>
      </c>
      <c r="F22" s="4">
        <v>976</v>
      </c>
      <c r="G22" s="7">
        <f t="shared" si="1"/>
        <v>0.18484848484848485</v>
      </c>
      <c r="H22">
        <v>22</v>
      </c>
      <c r="I22" s="8">
        <f t="shared" si="2"/>
        <v>2385.7777777777778</v>
      </c>
      <c r="J22" s="8">
        <f t="shared" si="3"/>
        <v>238.57777777777778</v>
      </c>
      <c r="V22" s="9">
        <f t="shared" si="4"/>
        <v>196.82666666666665</v>
      </c>
      <c r="AI22" s="8">
        <f t="shared" si="5"/>
        <v>143.14666666666668</v>
      </c>
      <c r="AO22" s="9">
        <f t="shared" si="0"/>
        <v>196.82666666666668</v>
      </c>
      <c r="AU22">
        <v>0</v>
      </c>
      <c r="BA22">
        <v>0</v>
      </c>
      <c r="BG22">
        <v>0</v>
      </c>
      <c r="BM22">
        <v>0</v>
      </c>
      <c r="BU22" s="15">
        <v>0</v>
      </c>
      <c r="CA22">
        <v>0</v>
      </c>
      <c r="CG22">
        <v>0</v>
      </c>
      <c r="CM22">
        <v>0</v>
      </c>
      <c r="CS22">
        <v>0</v>
      </c>
      <c r="CY22">
        <v>0</v>
      </c>
      <c r="DE22">
        <v>0</v>
      </c>
      <c r="DK22">
        <v>0</v>
      </c>
      <c r="DW22" s="7">
        <v>0.18484848484848485</v>
      </c>
      <c r="EC22">
        <v>0</v>
      </c>
    </row>
    <row r="23" spans="1:133" x14ac:dyDescent="0.25">
      <c r="E23" s="4"/>
      <c r="F23" s="4"/>
      <c r="G23" s="3"/>
    </row>
    <row r="24" spans="1:133" x14ac:dyDescent="0.25">
      <c r="E24" s="4"/>
      <c r="F24" s="4"/>
      <c r="G24" s="3"/>
      <c r="J24" s="8">
        <f>SUM(J4:J23)</f>
        <v>9847.2444444444463</v>
      </c>
      <c r="V24" s="9">
        <f>SUM(V4:V23)</f>
        <v>8123.9766666666656</v>
      </c>
      <c r="AI24" s="8">
        <f>SUM(AI4:AI23)</f>
        <v>5908.3466666666664</v>
      </c>
      <c r="AO24" s="9">
        <f>SUM(AO4:AO23)</f>
        <v>8123.9766666666656</v>
      </c>
      <c r="AU24">
        <f>SUM(AU4:AU23)</f>
        <v>113</v>
      </c>
      <c r="BA24">
        <f>SUM(BA4:BA23)</f>
        <v>113</v>
      </c>
      <c r="BG24">
        <f>SUM(BG4:BG23)</f>
        <v>79</v>
      </c>
      <c r="BM24">
        <f>SUM(BM4:BM23)</f>
        <v>79</v>
      </c>
      <c r="BU24">
        <f>SUM(BU4:BU23)</f>
        <v>92948</v>
      </c>
      <c r="CA24">
        <f>SUM(CA4:CA23)</f>
        <v>9</v>
      </c>
      <c r="CG24">
        <f>SUM(CG4:CG23)</f>
        <v>10</v>
      </c>
      <c r="CM24">
        <f>SUM(CM4:CM23)</f>
        <v>0</v>
      </c>
      <c r="CS24">
        <f>SUM(CS4:CS23)</f>
        <v>356</v>
      </c>
      <c r="CY24">
        <f>SUM(CY4:CY23)</f>
        <v>320</v>
      </c>
      <c r="DE24">
        <f>SUM(DE4:DE23)</f>
        <v>2</v>
      </c>
      <c r="DK24">
        <f>SUM(DK4:DK23)</f>
        <v>40</v>
      </c>
      <c r="DW24" s="8">
        <f>SUM(DW4:DW23)</f>
        <v>6.8539772727272732</v>
      </c>
      <c r="EC24">
        <f>SUM(EC4:EC23)</f>
        <v>6</v>
      </c>
    </row>
    <row r="25" spans="1:133" x14ac:dyDescent="0.25">
      <c r="E25" s="2"/>
      <c r="F25" s="2"/>
      <c r="G25" s="5">
        <f>F25/5280</f>
        <v>0</v>
      </c>
    </row>
    <row r="27" spans="1:133" ht="24.95" customHeight="1" x14ac:dyDescent="0.25">
      <c r="A27" s="4" t="s">
        <v>93</v>
      </c>
      <c r="B27" s="4" t="s">
        <v>94</v>
      </c>
      <c r="C27" s="4" t="s">
        <v>95</v>
      </c>
      <c r="D27" s="4" t="s">
        <v>96</v>
      </c>
      <c r="E27" s="4" t="s">
        <v>97</v>
      </c>
    </row>
    <row r="28" spans="1:133" ht="24.95" customHeight="1" x14ac:dyDescent="0.25">
      <c r="A28" s="3"/>
      <c r="B28" s="3"/>
      <c r="C28" s="3"/>
      <c r="D28" s="3"/>
      <c r="E28" s="3"/>
    </row>
    <row r="29" spans="1:133" ht="24.95" customHeight="1" x14ac:dyDescent="0.25">
      <c r="A29" s="16" t="s">
        <v>98</v>
      </c>
      <c r="B29" s="17" t="s">
        <v>99</v>
      </c>
      <c r="C29" s="18">
        <v>8124</v>
      </c>
      <c r="D29" s="18"/>
      <c r="E29" s="3"/>
    </row>
    <row r="30" spans="1:133" ht="24.95" customHeight="1" x14ac:dyDescent="0.25">
      <c r="A30" s="16" t="s">
        <v>100</v>
      </c>
      <c r="B30" s="17" t="s">
        <v>101</v>
      </c>
      <c r="C30" s="16">
        <v>5908.35</v>
      </c>
      <c r="D30" s="16"/>
      <c r="E30" s="3"/>
    </row>
    <row r="31" spans="1:133" ht="24.95" customHeight="1" x14ac:dyDescent="0.25">
      <c r="A31" s="16" t="s">
        <v>102</v>
      </c>
      <c r="B31" s="17" t="s">
        <v>103</v>
      </c>
      <c r="C31" s="16">
        <v>9847.24</v>
      </c>
      <c r="D31" s="16"/>
      <c r="E31" s="3"/>
    </row>
    <row r="32" spans="1:133" ht="24.95" customHeight="1" x14ac:dyDescent="0.25">
      <c r="A32" s="16" t="s">
        <v>104</v>
      </c>
      <c r="B32" s="19" t="s">
        <v>99</v>
      </c>
      <c r="C32" s="18">
        <v>8124</v>
      </c>
      <c r="D32" s="18"/>
      <c r="E32" s="3"/>
    </row>
    <row r="33" spans="1:5" ht="24.95" customHeight="1" x14ac:dyDescent="0.25">
      <c r="A33" s="16" t="s">
        <v>105</v>
      </c>
      <c r="B33" s="19" t="s">
        <v>99</v>
      </c>
      <c r="C33" s="3">
        <v>0</v>
      </c>
      <c r="D33" s="3"/>
      <c r="E33" s="3"/>
    </row>
    <row r="34" spans="1:5" ht="39" customHeight="1" x14ac:dyDescent="0.25">
      <c r="A34" s="20" t="s">
        <v>106</v>
      </c>
      <c r="B34" s="17" t="s">
        <v>107</v>
      </c>
      <c r="C34" s="16">
        <v>113</v>
      </c>
      <c r="D34" s="16"/>
      <c r="E34" s="3"/>
    </row>
    <row r="35" spans="1:5" ht="24.95" customHeight="1" x14ac:dyDescent="0.25">
      <c r="A35" s="20" t="s">
        <v>108</v>
      </c>
      <c r="B35" s="17" t="s">
        <v>107</v>
      </c>
      <c r="C35" s="16">
        <v>79</v>
      </c>
      <c r="D35" s="16"/>
      <c r="E35" s="3"/>
    </row>
    <row r="36" spans="1:5" ht="24.95" customHeight="1" x14ac:dyDescent="0.25">
      <c r="A36" s="16" t="s">
        <v>109</v>
      </c>
      <c r="B36" s="17" t="s">
        <v>107</v>
      </c>
      <c r="C36" s="16">
        <v>113</v>
      </c>
      <c r="D36" s="16"/>
      <c r="E36" s="3"/>
    </row>
    <row r="37" spans="1:5" ht="24.95" customHeight="1" x14ac:dyDescent="0.25">
      <c r="A37" s="16" t="s">
        <v>110</v>
      </c>
      <c r="B37" s="19" t="s">
        <v>107</v>
      </c>
      <c r="C37" s="16">
        <v>79</v>
      </c>
      <c r="D37" s="16"/>
      <c r="E37" s="3"/>
    </row>
    <row r="38" spans="1:5" ht="24.95" customHeight="1" x14ac:dyDescent="0.25">
      <c r="A38" s="16" t="s">
        <v>111</v>
      </c>
      <c r="B38" s="19" t="s">
        <v>107</v>
      </c>
      <c r="C38" s="16">
        <v>9</v>
      </c>
      <c r="D38" s="16"/>
      <c r="E38" s="3"/>
    </row>
    <row r="39" spans="1:5" ht="44.25" customHeight="1" x14ac:dyDescent="0.25">
      <c r="A39" s="21" t="s">
        <v>112</v>
      </c>
      <c r="B39" s="19" t="s">
        <v>113</v>
      </c>
      <c r="C39" s="16">
        <v>92948</v>
      </c>
      <c r="D39" s="16"/>
      <c r="E39" s="3"/>
    </row>
    <row r="40" spans="1:5" ht="24.95" customHeight="1" x14ac:dyDescent="0.25">
      <c r="A40" s="16" t="s">
        <v>114</v>
      </c>
      <c r="B40" s="19" t="s">
        <v>107</v>
      </c>
      <c r="C40" s="16">
        <v>10</v>
      </c>
      <c r="D40" s="16"/>
      <c r="E40" s="16"/>
    </row>
    <row r="41" spans="1:5" ht="24.95" customHeight="1" x14ac:dyDescent="0.25">
      <c r="A41" s="16" t="s">
        <v>115</v>
      </c>
      <c r="B41" s="19" t="s">
        <v>107</v>
      </c>
      <c r="C41" s="16">
        <v>0</v>
      </c>
      <c r="D41" s="16"/>
      <c r="E41" s="16"/>
    </row>
    <row r="42" spans="1:5" ht="24.95" customHeight="1" x14ac:dyDescent="0.25">
      <c r="A42" s="16" t="s">
        <v>116</v>
      </c>
      <c r="B42" s="19" t="s">
        <v>107</v>
      </c>
      <c r="C42" s="16">
        <v>0</v>
      </c>
      <c r="D42" s="16"/>
      <c r="E42" s="3"/>
    </row>
    <row r="43" spans="1:5" ht="24.95" customHeight="1" x14ac:dyDescent="0.25">
      <c r="A43" s="16" t="s">
        <v>117</v>
      </c>
      <c r="B43" s="19" t="s">
        <v>113</v>
      </c>
      <c r="C43" s="16">
        <v>356</v>
      </c>
      <c r="D43" s="16"/>
      <c r="E43" s="3"/>
    </row>
    <row r="44" spans="1:5" ht="24.95" customHeight="1" x14ac:dyDescent="0.25">
      <c r="A44" s="16" t="s">
        <v>118</v>
      </c>
      <c r="B44" s="19" t="s">
        <v>113</v>
      </c>
      <c r="C44" s="16">
        <v>320</v>
      </c>
      <c r="D44" s="16"/>
      <c r="E44" s="3"/>
    </row>
    <row r="45" spans="1:5" ht="24.95" customHeight="1" x14ac:dyDescent="0.25">
      <c r="A45" s="16" t="s">
        <v>119</v>
      </c>
      <c r="B45" s="19" t="s">
        <v>107</v>
      </c>
      <c r="C45" s="16">
        <v>0</v>
      </c>
      <c r="D45" s="16"/>
      <c r="E45" s="3"/>
    </row>
    <row r="46" spans="1:5" ht="24.95" customHeight="1" x14ac:dyDescent="0.25">
      <c r="A46" s="16" t="s">
        <v>120</v>
      </c>
      <c r="B46" s="19" t="s">
        <v>113</v>
      </c>
      <c r="C46" s="16">
        <v>40</v>
      </c>
      <c r="D46" s="16"/>
      <c r="E46" s="3"/>
    </row>
    <row r="47" spans="1:5" ht="24.95" customHeight="1" x14ac:dyDescent="0.25">
      <c r="A47" s="16" t="s">
        <v>121</v>
      </c>
      <c r="B47" s="19" t="s">
        <v>122</v>
      </c>
      <c r="C47" s="16">
        <v>0</v>
      </c>
      <c r="D47" s="16"/>
      <c r="E47" s="16"/>
    </row>
    <row r="48" spans="1:5" ht="24.95" customHeight="1" x14ac:dyDescent="0.25">
      <c r="A48" s="16" t="s">
        <v>123</v>
      </c>
      <c r="B48" s="19" t="s">
        <v>124</v>
      </c>
      <c r="C48" s="16">
        <v>6.85</v>
      </c>
      <c r="D48" s="16"/>
      <c r="E48" s="3"/>
    </row>
    <row r="49" spans="1:5" ht="24.95" customHeight="1" x14ac:dyDescent="0.25">
      <c r="A49" s="16" t="s">
        <v>125</v>
      </c>
      <c r="B49" s="19" t="s">
        <v>124</v>
      </c>
      <c r="C49" s="16">
        <v>6</v>
      </c>
      <c r="D49" s="16"/>
      <c r="E49" s="3"/>
    </row>
    <row r="53" spans="1:5" ht="18.75" x14ac:dyDescent="0.3">
      <c r="A53" s="23" t="s">
        <v>0</v>
      </c>
      <c r="B53" s="23" t="s">
        <v>80</v>
      </c>
      <c r="C53" s="23" t="s">
        <v>81</v>
      </c>
      <c r="D53" s="23" t="s">
        <v>3</v>
      </c>
    </row>
    <row r="54" spans="1:5" ht="18.75" x14ac:dyDescent="0.3">
      <c r="A54" s="23"/>
      <c r="B54" s="23"/>
      <c r="C54" s="23"/>
      <c r="D54" s="23"/>
    </row>
    <row r="55" spans="1:5" ht="15.75" x14ac:dyDescent="0.25">
      <c r="A55" s="6" t="s">
        <v>58</v>
      </c>
      <c r="B55" t="s">
        <v>59</v>
      </c>
      <c r="C55" t="s">
        <v>85</v>
      </c>
      <c r="D55" s="8">
        <v>1.0053030303030304</v>
      </c>
    </row>
    <row r="56" spans="1:5" ht="15.75" x14ac:dyDescent="0.25">
      <c r="A56" s="6" t="s">
        <v>61</v>
      </c>
      <c r="B56" t="s">
        <v>62</v>
      </c>
      <c r="C56" t="s">
        <v>63</v>
      </c>
      <c r="D56" s="8">
        <v>0.5229166666666667</v>
      </c>
    </row>
    <row r="57" spans="1:5" ht="15.75" x14ac:dyDescent="0.25">
      <c r="A57" s="6" t="s">
        <v>5</v>
      </c>
      <c r="B57" t="s">
        <v>64</v>
      </c>
      <c r="C57" t="s">
        <v>86</v>
      </c>
      <c r="D57" s="8">
        <v>0.65473484848484853</v>
      </c>
    </row>
    <row r="58" spans="1:5" ht="45" x14ac:dyDescent="0.25">
      <c r="A58" s="24" t="s">
        <v>87</v>
      </c>
      <c r="B58" s="22" t="s">
        <v>82</v>
      </c>
      <c r="C58" s="22" t="s">
        <v>88</v>
      </c>
      <c r="D58" s="8">
        <v>0.28409090909090912</v>
      </c>
    </row>
    <row r="59" spans="1:5" ht="15.75" x14ac:dyDescent="0.25">
      <c r="A59" s="6" t="s">
        <v>65</v>
      </c>
      <c r="B59" t="s">
        <v>60</v>
      </c>
      <c r="C59" t="s">
        <v>90</v>
      </c>
      <c r="D59" s="8">
        <v>1.0946969696969697</v>
      </c>
    </row>
    <row r="60" spans="1:5" ht="15.75" x14ac:dyDescent="0.25">
      <c r="A60" s="6" t="s">
        <v>91</v>
      </c>
      <c r="B60" t="s">
        <v>90</v>
      </c>
      <c r="C60" t="s">
        <v>89</v>
      </c>
      <c r="D60" s="8">
        <v>0.3287878787878788</v>
      </c>
    </row>
    <row r="61" spans="1:5" ht="15.75" x14ac:dyDescent="0.25">
      <c r="A61" s="6" t="s">
        <v>6</v>
      </c>
      <c r="B61" t="s">
        <v>66</v>
      </c>
      <c r="C61" t="s">
        <v>67</v>
      </c>
      <c r="D61" s="8">
        <v>0.28882575757575757</v>
      </c>
    </row>
    <row r="62" spans="1:5" x14ac:dyDescent="0.25">
      <c r="A62" t="s">
        <v>83</v>
      </c>
      <c r="B62" t="s">
        <v>6</v>
      </c>
      <c r="C62" t="s">
        <v>84</v>
      </c>
      <c r="D62" s="8">
        <v>0.14166666666666666</v>
      </c>
    </row>
    <row r="63" spans="1:5" ht="15.75" x14ac:dyDescent="0.25">
      <c r="A63" s="6" t="s">
        <v>66</v>
      </c>
      <c r="B63" t="s">
        <v>68</v>
      </c>
      <c r="C63" t="s">
        <v>69</v>
      </c>
      <c r="D63" s="8">
        <v>0.40511363636363634</v>
      </c>
    </row>
    <row r="64" spans="1:5" ht="15.75" x14ac:dyDescent="0.25">
      <c r="A64" s="6" t="s">
        <v>70</v>
      </c>
      <c r="B64" t="s">
        <v>71</v>
      </c>
      <c r="C64" t="s">
        <v>8</v>
      </c>
      <c r="D64" s="8">
        <v>0.21912878787878787</v>
      </c>
    </row>
    <row r="65" spans="1:4" ht="15.75" x14ac:dyDescent="0.25">
      <c r="A65" s="6" t="s">
        <v>7</v>
      </c>
      <c r="B65" t="s">
        <v>72</v>
      </c>
      <c r="C65" t="s">
        <v>68</v>
      </c>
      <c r="D65" s="8">
        <v>0.48238636363636361</v>
      </c>
    </row>
    <row r="66" spans="1:4" ht="15.75" x14ac:dyDescent="0.25">
      <c r="A66" s="6" t="s">
        <v>68</v>
      </c>
      <c r="B66" t="s">
        <v>73</v>
      </c>
      <c r="C66" t="s">
        <v>7</v>
      </c>
      <c r="D66" s="8">
        <v>0.44393939393939397</v>
      </c>
    </row>
    <row r="67" spans="1:4" ht="15.75" x14ac:dyDescent="0.25">
      <c r="A67" s="6" t="s">
        <v>74</v>
      </c>
      <c r="B67" t="s">
        <v>75</v>
      </c>
      <c r="C67" t="s">
        <v>68</v>
      </c>
      <c r="D67" s="8">
        <v>0.2643939393939394</v>
      </c>
    </row>
    <row r="68" spans="1:4" ht="15.75" x14ac:dyDescent="0.25">
      <c r="A68" s="6" t="s">
        <v>76</v>
      </c>
      <c r="B68" t="s">
        <v>64</v>
      </c>
      <c r="C68" t="s">
        <v>74</v>
      </c>
      <c r="D68" s="8">
        <v>4.261363636363636E-2</v>
      </c>
    </row>
    <row r="69" spans="1:4" ht="15.75" x14ac:dyDescent="0.25">
      <c r="A69" s="6" t="s">
        <v>8</v>
      </c>
      <c r="B69" t="s">
        <v>77</v>
      </c>
      <c r="C69" t="s">
        <v>78</v>
      </c>
      <c r="D69" s="8">
        <v>8.5227272727272721E-2</v>
      </c>
    </row>
    <row r="70" spans="1:4" ht="15.75" x14ac:dyDescent="0.25">
      <c r="A70" s="6" t="s">
        <v>78</v>
      </c>
      <c r="B70" t="s">
        <v>79</v>
      </c>
      <c r="C70" t="s">
        <v>8</v>
      </c>
      <c r="D70" s="8">
        <v>0.10208333333333333</v>
      </c>
    </row>
    <row r="71" spans="1:4" ht="15.75" x14ac:dyDescent="0.25">
      <c r="A71" s="6" t="s">
        <v>79</v>
      </c>
      <c r="B71" t="s">
        <v>9</v>
      </c>
      <c r="C71" t="s">
        <v>64</v>
      </c>
      <c r="D71" s="8">
        <v>0.25113636363636366</v>
      </c>
    </row>
    <row r="72" spans="1:4" ht="15.75" x14ac:dyDescent="0.25">
      <c r="A72" s="6" t="s">
        <v>77</v>
      </c>
      <c r="B72" t="s">
        <v>79</v>
      </c>
      <c r="C72" t="s">
        <v>9</v>
      </c>
      <c r="D72" s="8">
        <v>5.2083333333333336E-2</v>
      </c>
    </row>
    <row r="73" spans="1:4" ht="15.75" x14ac:dyDescent="0.25">
      <c r="A73" s="6" t="s">
        <v>9</v>
      </c>
      <c r="B73" t="s">
        <v>64</v>
      </c>
      <c r="C73" t="s">
        <v>77</v>
      </c>
      <c r="D73" s="8">
        <v>0.18484848484848485</v>
      </c>
    </row>
    <row r="75" spans="1:4" x14ac:dyDescent="0.25">
      <c r="D75" s="8">
        <f>SUM(D55:D74)</f>
        <v>6.8539772727272732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Hardwick, Laura</cp:lastModifiedBy>
  <dcterms:created xsi:type="dcterms:W3CDTF">2025-08-14T12:28:15Z</dcterms:created>
  <dcterms:modified xsi:type="dcterms:W3CDTF">2025-09-02T14:14:27Z</dcterms:modified>
</cp:coreProperties>
</file>