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conbibb-my.sharepoint.com/personal/bmarlin_maconbibb_us/Documents/Web/"/>
    </mc:Choice>
  </mc:AlternateContent>
  <xr:revisionPtr revIDLastSave="0" documentId="8_{73863FAB-3EC0-4AF7-B4A5-E06DE5540716}" xr6:coauthVersionLast="47" xr6:coauthVersionMax="47" xr10:uidLastSave="{00000000-0000-0000-0000-000000000000}"/>
  <bookViews>
    <workbookView xWindow="-108" yWindow="-108" windowWidth="23256" windowHeight="13896" xr2:uid="{B5256076-8763-4125-9E73-D4B0805E33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A17" i="1" l="1"/>
  <c r="DO17" i="1"/>
  <c r="DI17" i="1"/>
  <c r="DC17" i="1"/>
  <c r="CW17" i="1"/>
  <c r="CQ17" i="1"/>
  <c r="CK17" i="1"/>
  <c r="CE17" i="1"/>
  <c r="BY17" i="1"/>
  <c r="BS17" i="1"/>
  <c r="BM17" i="1"/>
  <c r="BG17" i="1"/>
  <c r="BA17" i="1"/>
  <c r="AU17" i="1"/>
  <c r="AO17" i="1"/>
  <c r="AI17" i="1"/>
  <c r="V17" i="1"/>
  <c r="J17" i="1"/>
  <c r="I17" i="1"/>
  <c r="D61" i="1"/>
  <c r="I15" i="1" l="1"/>
  <c r="V15" i="1" s="1"/>
  <c r="I14" i="1"/>
  <c r="V14" i="1" s="1"/>
  <c r="I13" i="1"/>
  <c r="V13" i="1" s="1"/>
  <c r="I12" i="1"/>
  <c r="J12" i="1" s="1"/>
  <c r="I11" i="1"/>
  <c r="J11" i="1" s="1"/>
  <c r="I10" i="1"/>
  <c r="J10" i="1" s="1"/>
  <c r="I9" i="1"/>
  <c r="V9" i="1" s="1"/>
  <c r="I8" i="1"/>
  <c r="V8" i="1" s="1"/>
  <c r="I7" i="1"/>
  <c r="V7" i="1" s="1"/>
  <c r="I6" i="1"/>
  <c r="J6" i="1" s="1"/>
  <c r="I5" i="1"/>
  <c r="J5" i="1" s="1"/>
  <c r="G15" i="1"/>
  <c r="G14" i="1"/>
  <c r="G13" i="1"/>
  <c r="G12" i="1"/>
  <c r="G11" i="1"/>
  <c r="G10" i="1"/>
  <c r="G9" i="1"/>
  <c r="G8" i="1"/>
  <c r="G7" i="1"/>
  <c r="G6" i="1"/>
  <c r="G5" i="1"/>
  <c r="EG5" i="1" s="1"/>
  <c r="G4" i="1"/>
  <c r="EG4" i="1" s="1"/>
  <c r="I4" i="1"/>
  <c r="AO4" i="1" s="1"/>
  <c r="AI8" i="1" l="1"/>
  <c r="AI9" i="1"/>
  <c r="AI11" i="1"/>
  <c r="AI13" i="1"/>
  <c r="AO5" i="1"/>
  <c r="AO15" i="1"/>
  <c r="EG17" i="1"/>
  <c r="AI14" i="1"/>
  <c r="AO6" i="1"/>
  <c r="AO7" i="1"/>
  <c r="AO14" i="1"/>
  <c r="AI5" i="1"/>
  <c r="AI4" i="1"/>
  <c r="AI6" i="1"/>
  <c r="AI15" i="1"/>
  <c r="AO13" i="1"/>
  <c r="AI12" i="1"/>
  <c r="AO12" i="1"/>
  <c r="AO11" i="1"/>
  <c r="AO10" i="1"/>
  <c r="AI10" i="1"/>
  <c r="AO9" i="1"/>
  <c r="AO8" i="1"/>
  <c r="AI7" i="1"/>
  <c r="G17" i="1"/>
  <c r="J7" i="1"/>
  <c r="J8" i="1"/>
  <c r="J9" i="1"/>
  <c r="V5" i="1"/>
  <c r="V6" i="1"/>
  <c r="J13" i="1"/>
  <c r="J14" i="1"/>
  <c r="J15" i="1"/>
  <c r="V10" i="1"/>
  <c r="V11" i="1"/>
  <c r="V12" i="1"/>
  <c r="J4" i="1"/>
  <c r="V4" i="1"/>
</calcChain>
</file>

<file path=xl/sharedStrings.xml><?xml version="1.0" encoding="utf-8"?>
<sst xmlns="http://schemas.openxmlformats.org/spreadsheetml/2006/main" count="268" uniqueCount="117">
  <si>
    <t>Road Name</t>
  </si>
  <si>
    <t>Rating</t>
  </si>
  <si>
    <t>Length</t>
  </si>
  <si>
    <t>Miles</t>
  </si>
  <si>
    <t>Project Quantity Sheet for Package 2 Road List</t>
  </si>
  <si>
    <t xml:space="preserve"> Width (Ft)</t>
  </si>
  <si>
    <t xml:space="preserve"> Square Yards</t>
  </si>
  <si>
    <t xml:space="preserve"> Patchwork,SY, E</t>
  </si>
  <si>
    <t>Patchwork,SY,A</t>
  </si>
  <si>
    <t>Price</t>
  </si>
  <si>
    <t>Cont Amt</t>
  </si>
  <si>
    <t>Actual Amt</t>
  </si>
  <si>
    <t>Difference</t>
  </si>
  <si>
    <t>Deep Patch SY, E</t>
  </si>
  <si>
    <t>Deep Patch SY, A</t>
  </si>
  <si>
    <t>Asphalt, Tons 12.5 mm, E</t>
  </si>
  <si>
    <t>Asphalt,Tons 12.5 mm, A</t>
  </si>
  <si>
    <t>Asphalt, Tons 9.5 mm, E</t>
  </si>
  <si>
    <t>Asphalt,Tons 9.5 mm, A</t>
  </si>
  <si>
    <t>Tack,Gal, E</t>
  </si>
  <si>
    <t>Tack,Gal, A</t>
  </si>
  <si>
    <t>Milling,Tons, E</t>
  </si>
  <si>
    <t>Milling, Tons, A</t>
  </si>
  <si>
    <t xml:space="preserve"> M.H. (EA), E</t>
  </si>
  <si>
    <t xml:space="preserve"> M.H. (EA), A</t>
  </si>
  <si>
    <t>M.H. Risers (EA), E</t>
  </si>
  <si>
    <t>M.H. Risers (EA), A</t>
  </si>
  <si>
    <t>W.V. (EA), E</t>
  </si>
  <si>
    <t>W.V. (EA), A</t>
  </si>
  <si>
    <t>W.V. Risers (EA), E</t>
  </si>
  <si>
    <t>W.V. Risers (EA), A</t>
  </si>
  <si>
    <t>Striping, M (Centerline And Lane Lines), A</t>
  </si>
  <si>
    <t>Traffic Loop (EA), E</t>
  </si>
  <si>
    <t>Traffic Loops (EA), A</t>
  </si>
  <si>
    <t xml:space="preserve">Painted Arrows(EA), E </t>
  </si>
  <si>
    <t xml:space="preserve">Painted Arrows (EA), A </t>
  </si>
  <si>
    <t>Bike Symbols(EA),E</t>
  </si>
  <si>
    <t>Bike Symbols(EA),A</t>
  </si>
  <si>
    <t xml:space="preserve">Painted Crosswalks(LF), E </t>
  </si>
  <si>
    <t xml:space="preserve">Painted Crosswalks (LF), A </t>
  </si>
  <si>
    <t xml:space="preserve">Painted Stop Bars(LF), E </t>
  </si>
  <si>
    <t xml:space="preserve">Painted Stop Bars(LF), A </t>
  </si>
  <si>
    <t>RR Symbols(EA), E</t>
  </si>
  <si>
    <t>RR Symbols(EA), A</t>
  </si>
  <si>
    <t>Painted Hatching, LF, E</t>
  </si>
  <si>
    <t>Painted Hatching, LF, A</t>
  </si>
  <si>
    <t>GABC E</t>
  </si>
  <si>
    <t>GABC A</t>
  </si>
  <si>
    <t>RPM,M,A</t>
  </si>
  <si>
    <t>Clip Grass Shoulders, Miles, Est.</t>
  </si>
  <si>
    <t>Clip Grass Shoulders, Miles, Actual</t>
  </si>
  <si>
    <t>Mount Pleasant Church Rd</t>
  </si>
  <si>
    <t>Griffin Hills Dr</t>
  </si>
  <si>
    <t>Strolley Dr</t>
  </si>
  <si>
    <t>Knoxville Rd</t>
  </si>
  <si>
    <t>Tobee Dr</t>
  </si>
  <si>
    <t>Burgay Rd</t>
  </si>
  <si>
    <t>Napier Ave</t>
  </si>
  <si>
    <t>Grand Ave</t>
  </si>
  <si>
    <t>Mercer St</t>
  </si>
  <si>
    <t>Napier Ave (Split)</t>
  </si>
  <si>
    <t>Fairmont Ave</t>
  </si>
  <si>
    <t>Brookdale Ave</t>
  </si>
  <si>
    <t>Hillcrest Ave</t>
  </si>
  <si>
    <t>McKenzie Dr</t>
  </si>
  <si>
    <t>Edna Pl</t>
  </si>
  <si>
    <t>Log Cabin Way</t>
  </si>
  <si>
    <t>Lamont St</t>
  </si>
  <si>
    <t>Burton Ave</t>
  </si>
  <si>
    <t>Hillcrest Blvd</t>
  </si>
  <si>
    <t>Inverness Ave</t>
  </si>
  <si>
    <t>Winton Ave</t>
  </si>
  <si>
    <t>Courtland Ave</t>
  </si>
  <si>
    <t>Pio Nono Ave</t>
  </si>
  <si>
    <t>Vine St</t>
  </si>
  <si>
    <t xml:space="preserve">From </t>
  </si>
  <si>
    <t>To</t>
  </si>
  <si>
    <t>Wilmar Dr</t>
  </si>
  <si>
    <t>Radio Dr</t>
  </si>
  <si>
    <t>Striping, M (Centerline, Edgeline and Lane Lines) LF, Est</t>
  </si>
  <si>
    <t>RPM, Mile, Est</t>
  </si>
  <si>
    <t>Forsyth Rd @ end of the conc.median</t>
  </si>
  <si>
    <t>Rumble Stripes, per set, E</t>
  </si>
  <si>
    <t>Rumble Stripe, per set, A</t>
  </si>
  <si>
    <t>Item</t>
  </si>
  <si>
    <t>Unit</t>
  </si>
  <si>
    <t>Quantity</t>
  </si>
  <si>
    <t>Unit Price</t>
  </si>
  <si>
    <t>Total</t>
  </si>
  <si>
    <t>Milling</t>
  </si>
  <si>
    <t>TONS</t>
  </si>
  <si>
    <t>Bituminous Tack</t>
  </si>
  <si>
    <t>GAL</t>
  </si>
  <si>
    <t>Roadway Patching</t>
  </si>
  <si>
    <t>SY</t>
  </si>
  <si>
    <t>12.5 mm Superpave Asphalt</t>
  </si>
  <si>
    <t>9.5 mm Superpave Asphalt</t>
  </si>
  <si>
    <t xml:space="preserve">Install Furnished Sewer Manhole, Storm Manholes, </t>
  </si>
  <si>
    <t>EA</t>
  </si>
  <si>
    <t>Install Furnished  Water Valve Riser</t>
  </si>
  <si>
    <t>Manhole (Adjustment)</t>
  </si>
  <si>
    <t>Water Valve (Adjustment)</t>
  </si>
  <si>
    <t>Traffic Signal Loop Install</t>
  </si>
  <si>
    <t>Striping (Center Lines, Edge Lines, Lane Lines)</t>
  </si>
  <si>
    <t>LF</t>
  </si>
  <si>
    <t>Painted Arrows</t>
  </si>
  <si>
    <t>Bike Symbols</t>
  </si>
  <si>
    <t>Painted Messages</t>
  </si>
  <si>
    <t>Painted Crosswalks</t>
  </si>
  <si>
    <t>Painted Stop Bars</t>
  </si>
  <si>
    <t>Painted RR Symbols</t>
  </si>
  <si>
    <t>Painted Hatching</t>
  </si>
  <si>
    <t>Rumble Stripe</t>
  </si>
  <si>
    <t>SET</t>
  </si>
  <si>
    <t>RPMs</t>
  </si>
  <si>
    <t>MILE</t>
  </si>
  <si>
    <t>Clipping Grassed Shoulders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</si>
</sst>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Aptos Narrow"/>
      <family val="2"/>
      <scheme val="minor"/>
    </font>
    <font>
      <sz val="24"/>
      <color theme="1"/>
      <name val="Calibri"/>
      <family val="2"/>
    </font>
    <font>
      <u/>
      <sz val="14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2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2" fontId="5" fillId="0" borderId="0" xfId="0" applyNumberFormat="1" applyFont="1"/>
    <xf numFmtId="164" fontId="5" fillId="0" borderId="0" xfId="0" applyNumberFormat="1" applyFont="1"/>
    <xf numFmtId="2" fontId="0" fillId="0" borderId="1" xfId="0" applyNumberFormat="1" applyBorder="1"/>
    <xf numFmtId="0" fontId="0" fillId="0" borderId="1" xfId="0" applyBorder="1"/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17EC-A8C6-4EDB-B9E5-2AF1FB136ADC}">
  <dimension ref="A1:EP61"/>
  <sheetViews>
    <sheetView tabSelected="1" zoomScaleNormal="100" workbookViewId="0">
      <selection activeCell="G25" sqref="G25"/>
    </sheetView>
  </sheetViews>
  <sheetFormatPr defaultRowHeight="13.8"/>
  <cols>
    <col min="1" max="1" width="34" customWidth="1"/>
    <col min="2" max="2" width="18.69921875" customWidth="1"/>
    <col min="3" max="3" width="16.59765625" customWidth="1"/>
    <col min="4" max="4" width="18.59765625" customWidth="1"/>
    <col min="5" max="5" width="19.09765625" customWidth="1"/>
    <col min="6" max="6" width="14.3984375" customWidth="1"/>
    <col min="7" max="7" width="14.296875" customWidth="1"/>
    <col min="8" max="146" width="18.69921875" customWidth="1"/>
  </cols>
  <sheetData>
    <row r="1" spans="1:146" ht="31.5">
      <c r="A1" s="1" t="s">
        <v>4</v>
      </c>
      <c r="B1" s="1"/>
      <c r="C1" s="1"/>
    </row>
    <row r="3" spans="1:146" ht="60">
      <c r="A3" s="2" t="s">
        <v>0</v>
      </c>
      <c r="B3" s="2" t="s">
        <v>75</v>
      </c>
      <c r="C3" s="2" t="s">
        <v>76</v>
      </c>
      <c r="E3" s="3" t="s">
        <v>1</v>
      </c>
      <c r="F3" s="3" t="s">
        <v>2</v>
      </c>
      <c r="G3" s="4" t="s">
        <v>3</v>
      </c>
      <c r="H3" s="10" t="s">
        <v>5</v>
      </c>
      <c r="I3" s="11" t="s">
        <v>6</v>
      </c>
      <c r="J3" s="11" t="s">
        <v>7</v>
      </c>
      <c r="K3" s="11" t="s">
        <v>8</v>
      </c>
      <c r="L3" s="11" t="s">
        <v>9</v>
      </c>
      <c r="M3" s="11" t="s">
        <v>10</v>
      </c>
      <c r="N3" s="11" t="s">
        <v>11</v>
      </c>
      <c r="O3" s="11" t="s">
        <v>12</v>
      </c>
      <c r="P3" s="11" t="s">
        <v>13</v>
      </c>
      <c r="Q3" s="11" t="s">
        <v>14</v>
      </c>
      <c r="R3" s="11" t="s">
        <v>9</v>
      </c>
      <c r="S3" s="11" t="s">
        <v>10</v>
      </c>
      <c r="T3" s="11" t="s">
        <v>11</v>
      </c>
      <c r="U3" s="11" t="s">
        <v>12</v>
      </c>
      <c r="V3" s="11" t="s">
        <v>15</v>
      </c>
      <c r="W3" s="11" t="s">
        <v>16</v>
      </c>
      <c r="X3" s="11" t="s">
        <v>9</v>
      </c>
      <c r="Y3" s="11" t="s">
        <v>10</v>
      </c>
      <c r="Z3" s="11" t="s">
        <v>11</v>
      </c>
      <c r="AA3" s="11" t="s">
        <v>12</v>
      </c>
      <c r="AB3" s="11" t="s">
        <v>17</v>
      </c>
      <c r="AC3" s="11" t="s">
        <v>18</v>
      </c>
      <c r="AD3" s="11" t="s">
        <v>9</v>
      </c>
      <c r="AE3" s="11" t="s">
        <v>10</v>
      </c>
      <c r="AF3" s="11" t="s">
        <v>11</v>
      </c>
      <c r="AG3" s="11" t="s">
        <v>12</v>
      </c>
      <c r="AH3" s="11"/>
      <c r="AI3" s="11" t="s">
        <v>19</v>
      </c>
      <c r="AJ3" s="11" t="s">
        <v>20</v>
      </c>
      <c r="AK3" s="11" t="s">
        <v>9</v>
      </c>
      <c r="AL3" s="11" t="s">
        <v>10</v>
      </c>
      <c r="AM3" s="11" t="s">
        <v>11</v>
      </c>
      <c r="AN3" s="11" t="s">
        <v>12</v>
      </c>
      <c r="AO3" s="11" t="s">
        <v>21</v>
      </c>
      <c r="AP3" s="11" t="s">
        <v>22</v>
      </c>
      <c r="AQ3" s="11" t="s">
        <v>9</v>
      </c>
      <c r="AR3" s="11" t="s">
        <v>10</v>
      </c>
      <c r="AS3" s="11" t="s">
        <v>11</v>
      </c>
      <c r="AT3" s="11" t="s">
        <v>12</v>
      </c>
      <c r="AU3" s="11" t="s">
        <v>23</v>
      </c>
      <c r="AV3" s="11" t="s">
        <v>24</v>
      </c>
      <c r="AW3" s="11" t="s">
        <v>9</v>
      </c>
      <c r="AX3" s="11" t="s">
        <v>10</v>
      </c>
      <c r="AY3" s="11" t="s">
        <v>11</v>
      </c>
      <c r="AZ3" s="11" t="s">
        <v>12</v>
      </c>
      <c r="BA3" s="11" t="s">
        <v>25</v>
      </c>
      <c r="BB3" s="11" t="s">
        <v>26</v>
      </c>
      <c r="BC3" s="11" t="s">
        <v>9</v>
      </c>
      <c r="BD3" s="11" t="s">
        <v>10</v>
      </c>
      <c r="BE3" s="11" t="s">
        <v>11</v>
      </c>
      <c r="BF3" s="11" t="s">
        <v>12</v>
      </c>
      <c r="BG3" s="11" t="s">
        <v>27</v>
      </c>
      <c r="BH3" s="11" t="s">
        <v>28</v>
      </c>
      <c r="BI3" s="11" t="s">
        <v>9</v>
      </c>
      <c r="BJ3" s="11" t="s">
        <v>10</v>
      </c>
      <c r="BK3" s="11" t="s">
        <v>11</v>
      </c>
      <c r="BL3" s="11" t="s">
        <v>12</v>
      </c>
      <c r="BM3" s="11" t="s">
        <v>29</v>
      </c>
      <c r="BN3" s="11" t="s">
        <v>30</v>
      </c>
      <c r="BO3" s="11" t="s">
        <v>9</v>
      </c>
      <c r="BP3" s="11" t="s">
        <v>10</v>
      </c>
      <c r="BQ3" s="11" t="s">
        <v>11</v>
      </c>
      <c r="BR3" s="11" t="s">
        <v>12</v>
      </c>
      <c r="BS3" s="11" t="s">
        <v>79</v>
      </c>
      <c r="BT3" s="11" t="s">
        <v>31</v>
      </c>
      <c r="BU3" s="11" t="s">
        <v>9</v>
      </c>
      <c r="BV3" s="11" t="s">
        <v>10</v>
      </c>
      <c r="BW3" s="11" t="s">
        <v>11</v>
      </c>
      <c r="BX3" s="11" t="s">
        <v>12</v>
      </c>
      <c r="BY3" s="11" t="s">
        <v>32</v>
      </c>
      <c r="BZ3" s="11" t="s">
        <v>33</v>
      </c>
      <c r="CA3" s="11" t="s">
        <v>9</v>
      </c>
      <c r="CB3" s="11" t="s">
        <v>10</v>
      </c>
      <c r="CC3" s="11" t="s">
        <v>11</v>
      </c>
      <c r="CD3" s="11" t="s">
        <v>12</v>
      </c>
      <c r="CE3" s="11" t="s">
        <v>34</v>
      </c>
      <c r="CF3" s="11" t="s">
        <v>35</v>
      </c>
      <c r="CG3" s="11" t="s">
        <v>9</v>
      </c>
      <c r="CH3" s="11" t="s">
        <v>10</v>
      </c>
      <c r="CI3" s="11" t="s">
        <v>11</v>
      </c>
      <c r="CJ3" s="11" t="s">
        <v>12</v>
      </c>
      <c r="CK3" s="11" t="s">
        <v>36</v>
      </c>
      <c r="CL3" s="11" t="s">
        <v>37</v>
      </c>
      <c r="CM3" s="11" t="s">
        <v>9</v>
      </c>
      <c r="CN3" s="11" t="s">
        <v>10</v>
      </c>
      <c r="CO3" s="11" t="s">
        <v>11</v>
      </c>
      <c r="CP3" s="11" t="s">
        <v>12</v>
      </c>
      <c r="CQ3" s="11" t="s">
        <v>38</v>
      </c>
      <c r="CR3" s="11" t="s">
        <v>39</v>
      </c>
      <c r="CS3" s="11" t="s">
        <v>9</v>
      </c>
      <c r="CT3" s="11" t="s">
        <v>10</v>
      </c>
      <c r="CU3" s="11" t="s">
        <v>11</v>
      </c>
      <c r="CV3" s="11" t="s">
        <v>12</v>
      </c>
      <c r="CW3" s="11" t="s">
        <v>40</v>
      </c>
      <c r="CX3" s="11" t="s">
        <v>41</v>
      </c>
      <c r="CY3" s="11" t="s">
        <v>9</v>
      </c>
      <c r="CZ3" s="11" t="s">
        <v>10</v>
      </c>
      <c r="DA3" s="11" t="s">
        <v>11</v>
      </c>
      <c r="DB3" s="11" t="s">
        <v>12</v>
      </c>
      <c r="DC3" s="11" t="s">
        <v>42</v>
      </c>
      <c r="DD3" s="11" t="s">
        <v>43</v>
      </c>
      <c r="DE3" s="11" t="s">
        <v>9</v>
      </c>
      <c r="DF3" s="11" t="s">
        <v>10</v>
      </c>
      <c r="DG3" s="11" t="s">
        <v>11</v>
      </c>
      <c r="DH3" s="11" t="s">
        <v>12</v>
      </c>
      <c r="DI3" s="11" t="s">
        <v>44</v>
      </c>
      <c r="DJ3" s="11" t="s">
        <v>45</v>
      </c>
      <c r="DK3" s="11" t="s">
        <v>9</v>
      </c>
      <c r="DL3" s="11" t="s">
        <v>10</v>
      </c>
      <c r="DM3" s="11" t="s">
        <v>11</v>
      </c>
      <c r="DN3" s="11" t="s">
        <v>12</v>
      </c>
      <c r="DO3" s="11" t="s">
        <v>82</v>
      </c>
      <c r="DP3" s="11" t="s">
        <v>83</v>
      </c>
      <c r="DQ3" s="11" t="s">
        <v>9</v>
      </c>
      <c r="DR3" s="11" t="s">
        <v>10</v>
      </c>
      <c r="DS3" s="11" t="s">
        <v>11</v>
      </c>
      <c r="DT3" s="11" t="s">
        <v>12</v>
      </c>
      <c r="DU3" s="11" t="s">
        <v>46</v>
      </c>
      <c r="DV3" s="11" t="s">
        <v>47</v>
      </c>
      <c r="DW3" s="11" t="s">
        <v>9</v>
      </c>
      <c r="DX3" s="11" t="s">
        <v>10</v>
      </c>
      <c r="DY3" s="11" t="s">
        <v>11</v>
      </c>
      <c r="DZ3" s="11" t="s">
        <v>12</v>
      </c>
      <c r="EA3" s="11" t="s">
        <v>80</v>
      </c>
      <c r="EB3" s="11" t="s">
        <v>48</v>
      </c>
      <c r="EC3" s="11" t="s">
        <v>9</v>
      </c>
      <c r="ED3" s="11" t="s">
        <v>10</v>
      </c>
      <c r="EE3" s="11" t="s">
        <v>11</v>
      </c>
      <c r="EF3" s="11" t="s">
        <v>12</v>
      </c>
      <c r="EG3" s="11" t="s">
        <v>49</v>
      </c>
      <c r="EH3" s="11" t="s">
        <v>50</v>
      </c>
      <c r="EI3" s="11" t="s">
        <v>9</v>
      </c>
      <c r="EJ3" s="11" t="s">
        <v>10</v>
      </c>
      <c r="EK3" s="11" t="s">
        <v>11</v>
      </c>
      <c r="EL3" s="11" t="s">
        <v>12</v>
      </c>
      <c r="EM3" s="6" t="s">
        <v>9</v>
      </c>
      <c r="EN3" s="6" t="s">
        <v>10</v>
      </c>
      <c r="EO3" s="6" t="s">
        <v>11</v>
      </c>
      <c r="EP3" s="6" t="s">
        <v>12</v>
      </c>
    </row>
    <row r="4" spans="1:146" ht="15.75">
      <c r="A4" s="7" t="s">
        <v>51</v>
      </c>
      <c r="B4" t="s">
        <v>52</v>
      </c>
      <c r="C4" t="s">
        <v>53</v>
      </c>
      <c r="E4" s="5">
        <v>54</v>
      </c>
      <c r="F4" s="5">
        <v>4723</v>
      </c>
      <c r="G4" s="15">
        <f>F4/5280</f>
        <v>0.89450757575757578</v>
      </c>
      <c r="H4" s="12">
        <v>22</v>
      </c>
      <c r="I4" s="13">
        <f>(F4*H4)/9</f>
        <v>11545.111111111111</v>
      </c>
      <c r="J4" s="13">
        <f>I4*0.1</f>
        <v>1154.5111111111112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/>
      <c r="Q4" s="12"/>
      <c r="R4" s="12"/>
      <c r="S4" s="12"/>
      <c r="T4" s="12"/>
      <c r="U4" s="12"/>
      <c r="V4" s="14">
        <f>(165*I4)/2000</f>
        <v>952.47166666666658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/>
      <c r="AI4" s="13">
        <f>I4*0.06</f>
        <v>692.70666666666671</v>
      </c>
      <c r="AJ4" s="12">
        <v>0</v>
      </c>
      <c r="AK4" s="12">
        <v>0</v>
      </c>
      <c r="AL4" s="12">
        <v>0</v>
      </c>
      <c r="AM4" s="12">
        <v>0</v>
      </c>
      <c r="AN4" s="12">
        <v>0</v>
      </c>
      <c r="AO4" s="14">
        <f>I4*0.0825</f>
        <v>952.47166666666669</v>
      </c>
      <c r="AP4" s="12">
        <v>0</v>
      </c>
      <c r="AQ4" s="12">
        <v>0</v>
      </c>
      <c r="AR4" s="12">
        <v>0</v>
      </c>
      <c r="AS4" s="12">
        <v>0</v>
      </c>
      <c r="AT4" s="12">
        <v>0</v>
      </c>
      <c r="AU4" s="12">
        <v>2</v>
      </c>
      <c r="AV4" s="12">
        <v>0</v>
      </c>
      <c r="AW4" s="12">
        <v>0</v>
      </c>
      <c r="AX4" s="12">
        <v>0</v>
      </c>
      <c r="AY4" s="12">
        <v>0</v>
      </c>
      <c r="AZ4" s="12">
        <v>0</v>
      </c>
      <c r="BA4" s="12">
        <v>2</v>
      </c>
      <c r="BB4" s="12">
        <v>0</v>
      </c>
      <c r="BC4" s="12">
        <v>0</v>
      </c>
      <c r="BD4" s="12">
        <v>0</v>
      </c>
      <c r="BE4" s="12">
        <v>0</v>
      </c>
      <c r="BF4" s="12">
        <v>0</v>
      </c>
      <c r="BG4" s="12">
        <v>4</v>
      </c>
      <c r="BH4" s="12">
        <v>0</v>
      </c>
      <c r="BI4" s="12">
        <v>0</v>
      </c>
      <c r="BJ4" s="12">
        <v>0</v>
      </c>
      <c r="BK4" s="12">
        <v>0</v>
      </c>
      <c r="BL4" s="12">
        <v>0</v>
      </c>
      <c r="BM4" s="12">
        <v>4</v>
      </c>
      <c r="BN4" s="12">
        <v>0</v>
      </c>
      <c r="BO4" s="12">
        <v>0</v>
      </c>
      <c r="BP4" s="12">
        <v>0</v>
      </c>
      <c r="BQ4" s="12">
        <v>0</v>
      </c>
      <c r="BR4" s="12">
        <v>0</v>
      </c>
      <c r="BS4" s="12">
        <v>8108</v>
      </c>
      <c r="BT4" s="12">
        <v>0</v>
      </c>
      <c r="BU4" s="12">
        <v>0</v>
      </c>
      <c r="BV4" s="12">
        <v>0</v>
      </c>
      <c r="BW4" s="12">
        <v>0</v>
      </c>
      <c r="BX4" s="12">
        <v>0</v>
      </c>
      <c r="BY4" s="12">
        <v>0</v>
      </c>
      <c r="BZ4" s="12">
        <v>0</v>
      </c>
      <c r="CA4" s="12">
        <v>0</v>
      </c>
      <c r="CB4" s="12">
        <v>0</v>
      </c>
      <c r="CC4" s="12">
        <v>0</v>
      </c>
      <c r="CD4" s="12">
        <v>0</v>
      </c>
      <c r="CE4" s="12">
        <v>0</v>
      </c>
      <c r="CF4" s="12">
        <v>0</v>
      </c>
      <c r="CG4" s="12">
        <v>0</v>
      </c>
      <c r="CH4" s="12">
        <v>0</v>
      </c>
      <c r="CI4" s="12">
        <v>0</v>
      </c>
      <c r="CJ4" s="12">
        <v>0</v>
      </c>
      <c r="CK4" s="12">
        <v>0</v>
      </c>
      <c r="CL4" s="12"/>
      <c r="CM4" s="12">
        <v>0</v>
      </c>
      <c r="CN4" s="12">
        <v>0</v>
      </c>
      <c r="CO4" s="12">
        <v>0</v>
      </c>
      <c r="CP4" s="12">
        <v>0</v>
      </c>
      <c r="CQ4" s="12">
        <v>0</v>
      </c>
      <c r="CR4" s="12">
        <v>0</v>
      </c>
      <c r="CS4" s="12">
        <v>0</v>
      </c>
      <c r="CT4" s="12">
        <v>0</v>
      </c>
      <c r="CU4" s="12">
        <v>0</v>
      </c>
      <c r="CV4" s="12">
        <v>0</v>
      </c>
      <c r="CW4" s="12">
        <v>0</v>
      </c>
      <c r="CX4" s="12">
        <v>0</v>
      </c>
      <c r="CY4" s="12">
        <v>0</v>
      </c>
      <c r="CZ4" s="12">
        <v>0</v>
      </c>
      <c r="DA4" s="12">
        <v>0</v>
      </c>
      <c r="DB4" s="12">
        <v>0</v>
      </c>
      <c r="DC4" s="12">
        <v>0</v>
      </c>
      <c r="DD4" s="12">
        <v>0</v>
      </c>
      <c r="DE4" s="12">
        <v>0</v>
      </c>
      <c r="DF4" s="12">
        <v>0</v>
      </c>
      <c r="DG4" s="12">
        <v>0</v>
      </c>
      <c r="DH4" s="12">
        <v>0</v>
      </c>
      <c r="DI4" s="12">
        <v>0</v>
      </c>
      <c r="DJ4" s="12">
        <v>0</v>
      </c>
      <c r="DK4" s="12">
        <v>0</v>
      </c>
      <c r="DL4" s="12">
        <v>0</v>
      </c>
      <c r="DM4" s="12">
        <v>0</v>
      </c>
      <c r="DN4" s="12">
        <v>0</v>
      </c>
      <c r="DO4" s="12">
        <v>0</v>
      </c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8">
        <v>0.89450757575757578</v>
      </c>
      <c r="EB4" s="12">
        <v>0</v>
      </c>
      <c r="EC4" s="12">
        <v>0</v>
      </c>
      <c r="ED4" s="12">
        <v>0</v>
      </c>
      <c r="EE4" s="12">
        <v>0</v>
      </c>
      <c r="EF4" s="12">
        <v>0</v>
      </c>
      <c r="EG4" s="13">
        <f>G4*2</f>
        <v>1.7890151515151516</v>
      </c>
      <c r="EH4" s="12">
        <v>0</v>
      </c>
      <c r="EI4" s="12">
        <v>0</v>
      </c>
      <c r="EJ4" s="12">
        <v>0</v>
      </c>
      <c r="EK4" s="12">
        <v>0</v>
      </c>
      <c r="EL4" s="12">
        <v>0</v>
      </c>
      <c r="EM4">
        <v>0</v>
      </c>
      <c r="EN4">
        <v>0</v>
      </c>
      <c r="EO4">
        <v>0</v>
      </c>
      <c r="EP4">
        <v>0</v>
      </c>
    </row>
    <row r="5" spans="1:146" ht="15.75">
      <c r="A5" s="7" t="s">
        <v>54</v>
      </c>
      <c r="B5" t="s">
        <v>55</v>
      </c>
      <c r="C5" t="s">
        <v>56</v>
      </c>
      <c r="E5" s="5">
        <v>53</v>
      </c>
      <c r="F5" s="5">
        <v>16104</v>
      </c>
      <c r="G5" s="15">
        <f t="shared" ref="G5:G15" si="0">F5/5280</f>
        <v>3.05</v>
      </c>
      <c r="H5">
        <v>22</v>
      </c>
      <c r="I5" s="8">
        <f t="shared" ref="I5:I15" si="1">(F5*H5)/9</f>
        <v>39365.333333333336</v>
      </c>
      <c r="J5" s="8">
        <f t="shared" ref="J5:J15" si="2">I5*0.1</f>
        <v>3936.5333333333338</v>
      </c>
      <c r="V5" s="9">
        <f t="shared" ref="V5:V15" si="3">(165*I5)/2000</f>
        <v>3247.64</v>
      </c>
      <c r="AI5" s="8">
        <f>I5*0.06</f>
        <v>2361.92</v>
      </c>
      <c r="AO5" s="9">
        <f t="shared" ref="AO5:AO15" si="4">I5*0.0825</f>
        <v>3247.6400000000003</v>
      </c>
      <c r="AU5">
        <v>0</v>
      </c>
      <c r="BA5">
        <v>0</v>
      </c>
      <c r="BG5">
        <v>9</v>
      </c>
      <c r="BM5">
        <v>9</v>
      </c>
      <c r="BS5">
        <v>64416</v>
      </c>
      <c r="BY5">
        <v>0</v>
      </c>
      <c r="CE5">
        <v>0</v>
      </c>
      <c r="CK5">
        <v>0</v>
      </c>
      <c r="CQ5">
        <v>0</v>
      </c>
      <c r="CW5">
        <v>48</v>
      </c>
      <c r="DC5">
        <v>0</v>
      </c>
      <c r="DI5">
        <v>0</v>
      </c>
      <c r="DO5">
        <v>1</v>
      </c>
      <c r="EA5" s="8">
        <v>3.05</v>
      </c>
      <c r="EG5" s="8">
        <f>G5*2</f>
        <v>6.1</v>
      </c>
    </row>
    <row r="6" spans="1:146" ht="34.5" customHeight="1">
      <c r="A6" s="25" t="s">
        <v>57</v>
      </c>
      <c r="B6" s="24" t="s">
        <v>81</v>
      </c>
      <c r="C6" s="26" t="s">
        <v>58</v>
      </c>
      <c r="E6" s="5">
        <v>61</v>
      </c>
      <c r="F6" s="5">
        <v>4826</v>
      </c>
      <c r="G6" s="15">
        <f t="shared" si="0"/>
        <v>0.91401515151515156</v>
      </c>
      <c r="H6">
        <v>40</v>
      </c>
      <c r="I6" s="8">
        <f t="shared" si="1"/>
        <v>21448.888888888891</v>
      </c>
      <c r="J6" s="8">
        <f t="shared" si="2"/>
        <v>2144.8888888888891</v>
      </c>
      <c r="V6" s="9">
        <f t="shared" si="3"/>
        <v>1769.5333333333335</v>
      </c>
      <c r="AI6" s="8">
        <f t="shared" ref="AI6:AI15" si="5">I6*0.06</f>
        <v>1286.9333333333334</v>
      </c>
      <c r="AO6" s="9">
        <f t="shared" si="4"/>
        <v>1769.5333333333335</v>
      </c>
      <c r="AU6">
        <v>26</v>
      </c>
      <c r="BA6">
        <v>26</v>
      </c>
      <c r="BG6">
        <v>14</v>
      </c>
      <c r="BM6">
        <v>14</v>
      </c>
      <c r="BS6">
        <v>20495</v>
      </c>
      <c r="BY6">
        <v>0</v>
      </c>
      <c r="CE6">
        <v>12</v>
      </c>
      <c r="CK6">
        <v>0</v>
      </c>
      <c r="CQ6">
        <v>48</v>
      </c>
      <c r="CW6">
        <v>44</v>
      </c>
      <c r="DC6">
        <v>0</v>
      </c>
      <c r="DI6">
        <v>161</v>
      </c>
      <c r="DO6">
        <v>0</v>
      </c>
      <c r="EA6" s="8">
        <v>0.91401515151515156</v>
      </c>
      <c r="EG6">
        <v>0</v>
      </c>
    </row>
    <row r="7" spans="1:146" ht="15.75">
      <c r="A7" s="7" t="s">
        <v>57</v>
      </c>
      <c r="B7" t="s">
        <v>59</v>
      </c>
      <c r="C7" t="s">
        <v>60</v>
      </c>
      <c r="E7" s="5">
        <v>67</v>
      </c>
      <c r="F7" s="5">
        <v>378</v>
      </c>
      <c r="G7" s="15">
        <f t="shared" si="0"/>
        <v>7.1590909090909094E-2</v>
      </c>
      <c r="H7">
        <v>40</v>
      </c>
      <c r="I7" s="8">
        <f t="shared" si="1"/>
        <v>1680</v>
      </c>
      <c r="J7" s="8">
        <f t="shared" si="2"/>
        <v>168</v>
      </c>
      <c r="V7" s="9">
        <f t="shared" si="3"/>
        <v>138.6</v>
      </c>
      <c r="AI7" s="8">
        <f t="shared" si="5"/>
        <v>100.8</v>
      </c>
      <c r="AO7" s="9">
        <f t="shared" si="4"/>
        <v>138.6</v>
      </c>
      <c r="AU7">
        <v>2</v>
      </c>
      <c r="BA7">
        <v>2</v>
      </c>
      <c r="BG7">
        <v>3</v>
      </c>
      <c r="BM7">
        <v>3</v>
      </c>
      <c r="BS7">
        <v>1512</v>
      </c>
      <c r="BY7">
        <v>0</v>
      </c>
      <c r="CE7">
        <v>2</v>
      </c>
      <c r="CK7">
        <v>0</v>
      </c>
      <c r="CQ7">
        <v>0</v>
      </c>
      <c r="CW7">
        <v>0</v>
      </c>
      <c r="DC7">
        <v>0</v>
      </c>
      <c r="DI7">
        <v>0</v>
      </c>
      <c r="DO7">
        <v>0</v>
      </c>
      <c r="EA7" s="8">
        <v>7.1590909090909094E-2</v>
      </c>
      <c r="EG7">
        <v>0</v>
      </c>
    </row>
    <row r="8" spans="1:146" ht="15.75">
      <c r="A8" s="7" t="s">
        <v>57</v>
      </c>
      <c r="B8" t="s">
        <v>61</v>
      </c>
      <c r="C8" t="s">
        <v>62</v>
      </c>
      <c r="E8" s="5">
        <v>67</v>
      </c>
      <c r="F8" s="5">
        <v>884</v>
      </c>
      <c r="G8" s="15">
        <f t="shared" si="0"/>
        <v>0.16742424242424242</v>
      </c>
      <c r="H8">
        <v>40</v>
      </c>
      <c r="I8" s="8">
        <f t="shared" si="1"/>
        <v>3928.8888888888887</v>
      </c>
      <c r="J8" s="8">
        <f t="shared" si="2"/>
        <v>392.88888888888891</v>
      </c>
      <c r="V8" s="9">
        <f t="shared" si="3"/>
        <v>324.13333333333333</v>
      </c>
      <c r="AI8" s="8">
        <f t="shared" si="5"/>
        <v>235.73333333333332</v>
      </c>
      <c r="AO8" s="9">
        <f t="shared" si="4"/>
        <v>324.13333333333333</v>
      </c>
      <c r="AU8">
        <v>8</v>
      </c>
      <c r="BA8">
        <v>8</v>
      </c>
      <c r="BG8">
        <v>8</v>
      </c>
      <c r="BM8">
        <v>8</v>
      </c>
      <c r="BS8">
        <v>3536</v>
      </c>
      <c r="BY8">
        <v>2</v>
      </c>
      <c r="CE8">
        <v>6</v>
      </c>
      <c r="CK8">
        <v>0</v>
      </c>
      <c r="CQ8">
        <v>44</v>
      </c>
      <c r="CW8">
        <v>28</v>
      </c>
      <c r="DC8">
        <v>0</v>
      </c>
      <c r="DI8">
        <v>0</v>
      </c>
      <c r="DO8">
        <v>0</v>
      </c>
      <c r="EA8" s="8">
        <v>0.16742424242424242</v>
      </c>
      <c r="EG8">
        <v>0</v>
      </c>
    </row>
    <row r="9" spans="1:146" ht="15.75">
      <c r="A9" s="7" t="s">
        <v>57</v>
      </c>
      <c r="B9" t="s">
        <v>63</v>
      </c>
      <c r="C9" t="s">
        <v>64</v>
      </c>
      <c r="E9" s="5">
        <v>61</v>
      </c>
      <c r="F9" s="5">
        <v>164</v>
      </c>
      <c r="G9" s="15">
        <f t="shared" si="0"/>
        <v>3.1060606060606059E-2</v>
      </c>
      <c r="H9">
        <v>40</v>
      </c>
      <c r="I9" s="8">
        <f t="shared" si="1"/>
        <v>728.88888888888891</v>
      </c>
      <c r="J9" s="8">
        <f t="shared" si="2"/>
        <v>72.8888888888889</v>
      </c>
      <c r="V9" s="9">
        <f t="shared" si="3"/>
        <v>60.133333333333333</v>
      </c>
      <c r="AI9" s="8">
        <f t="shared" si="5"/>
        <v>43.733333333333334</v>
      </c>
      <c r="AO9" s="9">
        <f t="shared" si="4"/>
        <v>60.13333333333334</v>
      </c>
      <c r="AU9">
        <v>2</v>
      </c>
      <c r="BA9">
        <v>2</v>
      </c>
      <c r="BG9">
        <v>4</v>
      </c>
      <c r="BM9">
        <v>4</v>
      </c>
      <c r="BS9">
        <v>656</v>
      </c>
      <c r="BY9">
        <v>0</v>
      </c>
      <c r="CE9">
        <v>1</v>
      </c>
      <c r="CK9">
        <v>0</v>
      </c>
      <c r="CQ9">
        <v>0</v>
      </c>
      <c r="CW9">
        <v>0</v>
      </c>
      <c r="DC9">
        <v>0</v>
      </c>
      <c r="DI9">
        <v>0</v>
      </c>
      <c r="DO9">
        <v>0</v>
      </c>
      <c r="EA9" s="8">
        <v>3.1060606060606059E-2</v>
      </c>
      <c r="EG9">
        <v>0</v>
      </c>
    </row>
    <row r="10" spans="1:146" ht="15.75">
      <c r="A10" s="7" t="s">
        <v>57</v>
      </c>
      <c r="B10" t="s">
        <v>65</v>
      </c>
      <c r="C10" t="s">
        <v>66</v>
      </c>
      <c r="E10" s="5">
        <v>66</v>
      </c>
      <c r="F10" s="5">
        <v>668</v>
      </c>
      <c r="G10" s="15">
        <f t="shared" si="0"/>
        <v>0.12651515151515152</v>
      </c>
      <c r="H10">
        <v>40</v>
      </c>
      <c r="I10" s="8">
        <f t="shared" si="1"/>
        <v>2968.8888888888887</v>
      </c>
      <c r="J10" s="8">
        <f t="shared" si="2"/>
        <v>296.88888888888886</v>
      </c>
      <c r="V10" s="9">
        <f t="shared" si="3"/>
        <v>244.93333333333331</v>
      </c>
      <c r="AI10" s="8">
        <f t="shared" si="5"/>
        <v>178.13333333333333</v>
      </c>
      <c r="AO10" s="9">
        <f t="shared" si="4"/>
        <v>244.93333333333334</v>
      </c>
      <c r="AU10">
        <v>2</v>
      </c>
      <c r="BA10">
        <v>2</v>
      </c>
      <c r="BG10">
        <v>3</v>
      </c>
      <c r="BM10">
        <v>3</v>
      </c>
      <c r="BS10">
        <v>1402</v>
      </c>
      <c r="BY10">
        <v>1</v>
      </c>
      <c r="CE10">
        <v>0</v>
      </c>
      <c r="CK10">
        <v>0</v>
      </c>
      <c r="CQ10">
        <v>0</v>
      </c>
      <c r="CW10">
        <v>0</v>
      </c>
      <c r="DC10">
        <v>0</v>
      </c>
      <c r="DI10">
        <v>0</v>
      </c>
      <c r="DO10">
        <v>0</v>
      </c>
      <c r="EA10" s="8">
        <v>0.12651515151515152</v>
      </c>
      <c r="EG10">
        <v>0</v>
      </c>
    </row>
    <row r="11" spans="1:146" ht="15.75">
      <c r="A11" s="7" t="s">
        <v>57</v>
      </c>
      <c r="B11" t="s">
        <v>67</v>
      </c>
      <c r="C11" t="s">
        <v>68</v>
      </c>
      <c r="E11" s="5">
        <v>67</v>
      </c>
      <c r="F11" s="5">
        <v>1866</v>
      </c>
      <c r="G11" s="15">
        <f t="shared" si="0"/>
        <v>0.35340909090909089</v>
      </c>
      <c r="H11">
        <v>40</v>
      </c>
      <c r="I11" s="8">
        <f t="shared" si="1"/>
        <v>8293.3333333333339</v>
      </c>
      <c r="J11" s="8">
        <f t="shared" si="2"/>
        <v>829.33333333333348</v>
      </c>
      <c r="V11" s="9">
        <f t="shared" si="3"/>
        <v>684.2</v>
      </c>
      <c r="AI11" s="8">
        <f t="shared" si="5"/>
        <v>497.6</v>
      </c>
      <c r="AO11" s="9">
        <f t="shared" si="4"/>
        <v>684.2</v>
      </c>
      <c r="AU11">
        <v>11</v>
      </c>
      <c r="BA11">
        <v>11</v>
      </c>
      <c r="BG11">
        <v>7</v>
      </c>
      <c r="BM11">
        <v>7</v>
      </c>
      <c r="BS11">
        <v>4414</v>
      </c>
      <c r="BY11">
        <v>1</v>
      </c>
      <c r="CE11">
        <v>3</v>
      </c>
      <c r="CK11">
        <v>0</v>
      </c>
      <c r="CQ11">
        <v>0</v>
      </c>
      <c r="CW11">
        <v>28</v>
      </c>
      <c r="DC11">
        <v>0</v>
      </c>
      <c r="DI11">
        <v>134</v>
      </c>
      <c r="DO11">
        <v>0</v>
      </c>
      <c r="EA11" s="8">
        <v>0.35340909090909089</v>
      </c>
      <c r="EG11">
        <v>0</v>
      </c>
    </row>
    <row r="12" spans="1:146" ht="15.75">
      <c r="A12" s="7" t="s">
        <v>57</v>
      </c>
      <c r="B12" t="s">
        <v>77</v>
      </c>
      <c r="C12" t="s">
        <v>78</v>
      </c>
      <c r="E12" s="5">
        <v>66</v>
      </c>
      <c r="F12" s="5">
        <v>576</v>
      </c>
      <c r="G12" s="15">
        <f t="shared" si="0"/>
        <v>0.10909090909090909</v>
      </c>
      <c r="H12">
        <v>40</v>
      </c>
      <c r="I12" s="8">
        <f t="shared" si="1"/>
        <v>2560</v>
      </c>
      <c r="J12" s="8">
        <f t="shared" si="2"/>
        <v>256</v>
      </c>
      <c r="V12" s="9">
        <f t="shared" si="3"/>
        <v>211.2</v>
      </c>
      <c r="AI12" s="8">
        <f t="shared" si="5"/>
        <v>153.6</v>
      </c>
      <c r="AO12" s="9">
        <f t="shared" si="4"/>
        <v>211.20000000000002</v>
      </c>
      <c r="AU12">
        <v>12</v>
      </c>
      <c r="BA12">
        <v>12</v>
      </c>
      <c r="BG12">
        <v>6</v>
      </c>
      <c r="BM12">
        <v>6</v>
      </c>
      <c r="BS12">
        <v>2304</v>
      </c>
      <c r="BY12">
        <v>1</v>
      </c>
      <c r="CE12">
        <v>6</v>
      </c>
      <c r="CK12">
        <v>0</v>
      </c>
      <c r="CQ12">
        <v>0</v>
      </c>
      <c r="CW12">
        <v>0</v>
      </c>
      <c r="DC12">
        <v>0</v>
      </c>
      <c r="DI12">
        <v>0</v>
      </c>
      <c r="DO12">
        <v>0</v>
      </c>
      <c r="EA12" s="8">
        <v>0.10909090909090909</v>
      </c>
      <c r="EG12">
        <v>0</v>
      </c>
    </row>
    <row r="13" spans="1:146" ht="15.75">
      <c r="A13" s="7" t="s">
        <v>57</v>
      </c>
      <c r="B13" t="s">
        <v>69</v>
      </c>
      <c r="C13" t="s">
        <v>70</v>
      </c>
      <c r="E13" s="5">
        <v>64</v>
      </c>
      <c r="F13" s="5">
        <v>2219</v>
      </c>
      <c r="G13" s="15">
        <f t="shared" si="0"/>
        <v>0.42026515151515154</v>
      </c>
      <c r="H13">
        <v>40</v>
      </c>
      <c r="I13" s="8">
        <f t="shared" si="1"/>
        <v>9862.2222222222226</v>
      </c>
      <c r="J13" s="8">
        <f t="shared" si="2"/>
        <v>986.22222222222229</v>
      </c>
      <c r="V13" s="9">
        <f t="shared" si="3"/>
        <v>813.63333333333333</v>
      </c>
      <c r="AI13" s="8">
        <f t="shared" si="5"/>
        <v>591.73333333333335</v>
      </c>
      <c r="AO13" s="9">
        <f t="shared" si="4"/>
        <v>813.63333333333344</v>
      </c>
      <c r="AU13">
        <v>25</v>
      </c>
      <c r="BA13">
        <v>25</v>
      </c>
      <c r="BG13">
        <v>16</v>
      </c>
      <c r="BM13">
        <v>16</v>
      </c>
      <c r="BS13">
        <v>5611</v>
      </c>
      <c r="BY13">
        <v>0</v>
      </c>
      <c r="CE13">
        <v>5</v>
      </c>
      <c r="CK13">
        <v>0</v>
      </c>
      <c r="CQ13">
        <v>0</v>
      </c>
      <c r="CW13">
        <v>0</v>
      </c>
      <c r="DC13">
        <v>0</v>
      </c>
      <c r="DI13">
        <v>44</v>
      </c>
      <c r="DO13">
        <v>0</v>
      </c>
      <c r="EA13" s="8">
        <v>0.42026515151515154</v>
      </c>
      <c r="EG13">
        <v>0</v>
      </c>
    </row>
    <row r="14" spans="1:146" ht="15.75">
      <c r="A14" s="7" t="s">
        <v>57</v>
      </c>
      <c r="B14" t="s">
        <v>71</v>
      </c>
      <c r="C14" t="s">
        <v>72</v>
      </c>
      <c r="E14" s="5">
        <v>64</v>
      </c>
      <c r="F14" s="5">
        <v>943</v>
      </c>
      <c r="G14" s="15">
        <f t="shared" si="0"/>
        <v>0.17859848484848484</v>
      </c>
      <c r="H14">
        <v>34</v>
      </c>
      <c r="I14" s="8">
        <f t="shared" si="1"/>
        <v>3562.4444444444443</v>
      </c>
      <c r="J14" s="8">
        <f t="shared" si="2"/>
        <v>356.24444444444447</v>
      </c>
      <c r="V14" s="9">
        <f t="shared" si="3"/>
        <v>293.9016666666667</v>
      </c>
      <c r="AI14" s="8">
        <f t="shared" si="5"/>
        <v>213.74666666666664</v>
      </c>
      <c r="AO14" s="9">
        <f t="shared" si="4"/>
        <v>293.9016666666667</v>
      </c>
      <c r="AU14">
        <v>6</v>
      </c>
      <c r="BA14">
        <v>6</v>
      </c>
      <c r="BG14">
        <v>7</v>
      </c>
      <c r="BM14">
        <v>7</v>
      </c>
      <c r="BS14">
        <v>1886</v>
      </c>
      <c r="BY14">
        <v>0</v>
      </c>
      <c r="CE14">
        <v>0</v>
      </c>
      <c r="CK14">
        <v>0</v>
      </c>
      <c r="CQ14">
        <v>0</v>
      </c>
      <c r="CW14">
        <v>0</v>
      </c>
      <c r="DC14">
        <v>0</v>
      </c>
      <c r="DI14">
        <v>0</v>
      </c>
      <c r="DO14">
        <v>0</v>
      </c>
      <c r="EA14" s="8">
        <v>0.17859848484848484</v>
      </c>
      <c r="EG14">
        <v>0</v>
      </c>
    </row>
    <row r="15" spans="1:146" ht="15.75">
      <c r="A15" s="7" t="s">
        <v>57</v>
      </c>
      <c r="B15" t="s">
        <v>73</v>
      </c>
      <c r="C15" t="s">
        <v>74</v>
      </c>
      <c r="E15" s="5">
        <v>60</v>
      </c>
      <c r="F15" s="5">
        <v>2623</v>
      </c>
      <c r="G15" s="15">
        <f t="shared" si="0"/>
        <v>0.49678030303030302</v>
      </c>
      <c r="H15">
        <v>34</v>
      </c>
      <c r="I15" s="8">
        <f t="shared" si="1"/>
        <v>9909.1111111111113</v>
      </c>
      <c r="J15" s="8">
        <f t="shared" si="2"/>
        <v>990.91111111111115</v>
      </c>
      <c r="V15" s="9">
        <f t="shared" si="3"/>
        <v>817.50166666666667</v>
      </c>
      <c r="AI15" s="8">
        <f t="shared" si="5"/>
        <v>594.54666666666662</v>
      </c>
      <c r="AO15" s="9">
        <f t="shared" si="4"/>
        <v>817.50166666666667</v>
      </c>
      <c r="AU15">
        <v>9</v>
      </c>
      <c r="BA15">
        <v>9</v>
      </c>
      <c r="BG15">
        <v>16</v>
      </c>
      <c r="BM15">
        <v>16</v>
      </c>
      <c r="BS15">
        <v>5334</v>
      </c>
      <c r="BY15">
        <v>2</v>
      </c>
      <c r="CE15">
        <v>2</v>
      </c>
      <c r="CK15">
        <v>0</v>
      </c>
      <c r="CQ15">
        <v>245</v>
      </c>
      <c r="CW15">
        <v>54</v>
      </c>
      <c r="DC15">
        <v>0</v>
      </c>
      <c r="DI15">
        <v>0</v>
      </c>
      <c r="DO15">
        <v>0</v>
      </c>
      <c r="EA15" s="8">
        <v>0.49678030303030302</v>
      </c>
      <c r="EG15">
        <v>0</v>
      </c>
    </row>
    <row r="17" spans="1:137" ht="15">
      <c r="G17" s="8">
        <f>SUM(G4:G15)</f>
        <v>6.813257575757576</v>
      </c>
      <c r="I17" s="8">
        <f>SUM(I4:I16)</f>
        <v>115853.11111111111</v>
      </c>
      <c r="J17" s="8">
        <f>SUM(J4:J16)</f>
        <v>11585.311111111112</v>
      </c>
      <c r="V17" s="9">
        <f>SUM(V4:V16)</f>
        <v>9557.881666666668</v>
      </c>
      <c r="AI17" s="8">
        <f>SUM(AI4:AI16)</f>
        <v>6951.1866666666683</v>
      </c>
      <c r="AO17" s="9">
        <f>SUM(AO4:AO16)</f>
        <v>9557.881666666668</v>
      </c>
      <c r="AU17">
        <f>SUM(AU4:AU16)</f>
        <v>105</v>
      </c>
      <c r="BA17">
        <f>SUM(BA4:BA16)</f>
        <v>105</v>
      </c>
      <c r="BG17">
        <f>SUM(BG4:BG16)</f>
        <v>97</v>
      </c>
      <c r="BM17">
        <f>SUM(BM4:BM16)</f>
        <v>97</v>
      </c>
      <c r="BS17">
        <f>SUM(BS4:BS16)</f>
        <v>119674</v>
      </c>
      <c r="BY17">
        <f>SUM(BY4:BY16)</f>
        <v>7</v>
      </c>
      <c r="CE17">
        <f>SUM(CE4:CE16)</f>
        <v>37</v>
      </c>
      <c r="CK17">
        <f>SUM(CK4:CK16)</f>
        <v>0</v>
      </c>
      <c r="CQ17">
        <f>SUM(CQ4:CQ16)</f>
        <v>337</v>
      </c>
      <c r="CW17">
        <f>SUM(CW4:CW16)</f>
        <v>202</v>
      </c>
      <c r="DC17">
        <f>SUM(DC4:DC16)</f>
        <v>0</v>
      </c>
      <c r="DI17">
        <f>SUM(DI4:DI16)</f>
        <v>339</v>
      </c>
      <c r="DO17">
        <f>SUM(DO4:DO16)</f>
        <v>1</v>
      </c>
      <c r="EA17" s="8">
        <f>SUM(EA4:EA16)</f>
        <v>6.813257575757576</v>
      </c>
      <c r="EG17" s="8">
        <f>SUM(EG4:EG15)</f>
        <v>7.8890151515151512</v>
      </c>
    </row>
    <row r="20" spans="1:137" ht="24.9" customHeight="1">
      <c r="A20" s="5" t="s">
        <v>84</v>
      </c>
      <c r="B20" s="5" t="s">
        <v>85</v>
      </c>
      <c r="C20" s="5" t="s">
        <v>86</v>
      </c>
      <c r="D20" s="5" t="s">
        <v>87</v>
      </c>
      <c r="E20" s="5" t="s">
        <v>88</v>
      </c>
    </row>
    <row r="21" spans="1:137" ht="24.9" customHeight="1">
      <c r="A21" s="16"/>
      <c r="B21" s="16"/>
      <c r="C21" s="16"/>
      <c r="D21" s="16"/>
      <c r="E21" s="16"/>
    </row>
    <row r="22" spans="1:137" ht="24.9" customHeight="1">
      <c r="A22" s="17" t="s">
        <v>89</v>
      </c>
      <c r="B22" s="18" t="s">
        <v>90</v>
      </c>
      <c r="C22" s="19">
        <v>9557.9</v>
      </c>
      <c r="D22" s="19"/>
      <c r="E22" s="16"/>
    </row>
    <row r="23" spans="1:137" ht="24.9" customHeight="1">
      <c r="A23" s="17" t="s">
        <v>91</v>
      </c>
      <c r="B23" s="18" t="s">
        <v>92</v>
      </c>
      <c r="C23" s="17">
        <v>6951.19</v>
      </c>
      <c r="D23" s="17"/>
      <c r="E23" s="16"/>
    </row>
    <row r="24" spans="1:137" ht="24.9" customHeight="1">
      <c r="A24" s="17" t="s">
        <v>93</v>
      </c>
      <c r="B24" s="18" t="s">
        <v>94</v>
      </c>
      <c r="C24" s="17">
        <v>11585.31</v>
      </c>
      <c r="D24" s="17"/>
      <c r="E24" s="16"/>
    </row>
    <row r="25" spans="1:137" ht="24.9" customHeight="1">
      <c r="A25" s="17" t="s">
        <v>95</v>
      </c>
      <c r="B25" s="20" t="s">
        <v>90</v>
      </c>
      <c r="C25" s="19">
        <v>9557.9</v>
      </c>
      <c r="D25" s="19"/>
      <c r="E25" s="16"/>
    </row>
    <row r="26" spans="1:137" ht="24.9" customHeight="1">
      <c r="A26" s="17" t="s">
        <v>96</v>
      </c>
      <c r="B26" s="20" t="s">
        <v>90</v>
      </c>
      <c r="C26" s="16">
        <v>0</v>
      </c>
      <c r="D26" s="16"/>
      <c r="E26" s="16"/>
    </row>
    <row r="27" spans="1:137" ht="24.9" customHeight="1">
      <c r="A27" s="21" t="s">
        <v>97</v>
      </c>
      <c r="B27" s="18" t="s">
        <v>98</v>
      </c>
      <c r="C27" s="17">
        <v>105</v>
      </c>
      <c r="D27" s="17"/>
      <c r="E27" s="16"/>
    </row>
    <row r="28" spans="1:137" ht="24.9" customHeight="1">
      <c r="A28" s="21" t="s">
        <v>99</v>
      </c>
      <c r="B28" s="18" t="s">
        <v>98</v>
      </c>
      <c r="C28" s="17">
        <v>97</v>
      </c>
      <c r="D28" s="17"/>
      <c r="E28" s="16"/>
    </row>
    <row r="29" spans="1:137" ht="24.9" customHeight="1">
      <c r="A29" s="17" t="s">
        <v>100</v>
      </c>
      <c r="B29" s="18" t="s">
        <v>98</v>
      </c>
      <c r="C29" s="17">
        <v>105</v>
      </c>
      <c r="D29" s="17"/>
      <c r="E29" s="16"/>
    </row>
    <row r="30" spans="1:137" ht="24.9" customHeight="1">
      <c r="A30" s="17" t="s">
        <v>101</v>
      </c>
      <c r="B30" s="20" t="s">
        <v>98</v>
      </c>
      <c r="C30" s="17">
        <v>97</v>
      </c>
      <c r="D30" s="17"/>
      <c r="E30" s="16"/>
    </row>
    <row r="31" spans="1:137" ht="24.9" customHeight="1">
      <c r="A31" s="17" t="s">
        <v>102</v>
      </c>
      <c r="B31" s="20" t="s">
        <v>98</v>
      </c>
      <c r="C31" s="17">
        <v>7</v>
      </c>
      <c r="D31" s="17"/>
      <c r="E31" s="16"/>
    </row>
    <row r="32" spans="1:137" ht="24.9" customHeight="1">
      <c r="A32" s="22" t="s">
        <v>103</v>
      </c>
      <c r="B32" s="20" t="s">
        <v>104</v>
      </c>
      <c r="C32" s="17">
        <v>119674</v>
      </c>
      <c r="D32" s="17"/>
      <c r="E32" s="16"/>
    </row>
    <row r="33" spans="1:5" ht="24.9" customHeight="1">
      <c r="A33" s="17" t="s">
        <v>105</v>
      </c>
      <c r="B33" s="20" t="s">
        <v>98</v>
      </c>
      <c r="C33" s="17">
        <v>37</v>
      </c>
      <c r="D33" s="17"/>
      <c r="E33" s="17"/>
    </row>
    <row r="34" spans="1:5" ht="24.9" customHeight="1">
      <c r="A34" s="17" t="s">
        <v>106</v>
      </c>
      <c r="B34" s="20" t="s">
        <v>98</v>
      </c>
      <c r="C34" s="17">
        <v>0</v>
      </c>
      <c r="D34" s="17"/>
      <c r="E34" s="17"/>
    </row>
    <row r="35" spans="1:5" ht="24.9" customHeight="1">
      <c r="A35" s="17" t="s">
        <v>107</v>
      </c>
      <c r="B35" s="20" t="s">
        <v>98</v>
      </c>
      <c r="C35" s="17">
        <v>0</v>
      </c>
      <c r="D35" s="17"/>
      <c r="E35" s="16"/>
    </row>
    <row r="36" spans="1:5" ht="24.9" customHeight="1">
      <c r="A36" s="17" t="s">
        <v>108</v>
      </c>
      <c r="B36" s="20" t="s">
        <v>104</v>
      </c>
      <c r="C36" s="17">
        <v>337</v>
      </c>
      <c r="D36" s="17"/>
      <c r="E36" s="16"/>
    </row>
    <row r="37" spans="1:5" ht="24.9" customHeight="1">
      <c r="A37" s="17" t="s">
        <v>109</v>
      </c>
      <c r="B37" s="20" t="s">
        <v>104</v>
      </c>
      <c r="C37" s="17">
        <v>202</v>
      </c>
      <c r="D37" s="17"/>
      <c r="E37" s="16"/>
    </row>
    <row r="38" spans="1:5" ht="24.9" customHeight="1">
      <c r="A38" s="17" t="s">
        <v>110</v>
      </c>
      <c r="B38" s="20" t="s">
        <v>98</v>
      </c>
      <c r="C38" s="17">
        <v>0</v>
      </c>
      <c r="D38" s="17"/>
      <c r="E38" s="16"/>
    </row>
    <row r="39" spans="1:5" ht="24.9" customHeight="1">
      <c r="A39" s="17" t="s">
        <v>111</v>
      </c>
      <c r="B39" s="20" t="s">
        <v>104</v>
      </c>
      <c r="C39" s="17">
        <v>339</v>
      </c>
      <c r="D39" s="17"/>
      <c r="E39" s="16"/>
    </row>
    <row r="40" spans="1:5" ht="24.9" customHeight="1">
      <c r="A40" s="17" t="s">
        <v>112</v>
      </c>
      <c r="B40" s="20" t="s">
        <v>113</v>
      </c>
      <c r="C40" s="17">
        <v>1</v>
      </c>
      <c r="D40" s="17"/>
      <c r="E40" s="17"/>
    </row>
    <row r="41" spans="1:5" ht="24.9" customHeight="1">
      <c r="A41" s="17" t="s">
        <v>114</v>
      </c>
      <c r="B41" s="20" t="s">
        <v>115</v>
      </c>
      <c r="C41" s="17">
        <v>6.81</v>
      </c>
      <c r="D41" s="17"/>
      <c r="E41" s="16"/>
    </row>
    <row r="42" spans="1:5" ht="24.9" customHeight="1">
      <c r="A42" s="17" t="s">
        <v>116</v>
      </c>
      <c r="B42" s="20" t="s">
        <v>115</v>
      </c>
      <c r="C42" s="17">
        <v>7.89</v>
      </c>
      <c r="D42" s="17"/>
      <c r="E42" s="16"/>
    </row>
    <row r="46" spans="1:5" ht="17.399999999999999">
      <c r="A46" s="23" t="s">
        <v>0</v>
      </c>
      <c r="B46" s="23" t="s">
        <v>75</v>
      </c>
      <c r="C46" s="23" t="s">
        <v>76</v>
      </c>
      <c r="D46" s="23" t="s">
        <v>3</v>
      </c>
    </row>
    <row r="47" spans="1:5" ht="17.399999999999999">
      <c r="A47" s="23"/>
      <c r="B47" s="23"/>
      <c r="C47" s="23"/>
      <c r="D47" s="23"/>
    </row>
    <row r="48" spans="1:5" ht="15.6">
      <c r="A48" s="7" t="s">
        <v>51</v>
      </c>
      <c r="B48" t="s">
        <v>52</v>
      </c>
      <c r="C48" t="s">
        <v>53</v>
      </c>
      <c r="D48" s="8">
        <v>0.89450757575757578</v>
      </c>
    </row>
    <row r="49" spans="1:4" ht="15.6">
      <c r="A49" s="7" t="s">
        <v>54</v>
      </c>
      <c r="B49" t="s">
        <v>55</v>
      </c>
      <c r="C49" t="s">
        <v>56</v>
      </c>
      <c r="D49" s="8">
        <v>3.05</v>
      </c>
    </row>
    <row r="50" spans="1:4" ht="15.6">
      <c r="A50" s="7" t="s">
        <v>57</v>
      </c>
      <c r="B50" t="s">
        <v>81</v>
      </c>
      <c r="C50" t="s">
        <v>58</v>
      </c>
      <c r="D50" s="8">
        <v>0.91401515151515156</v>
      </c>
    </row>
    <row r="51" spans="1:4" ht="15.6">
      <c r="A51" s="7" t="s">
        <v>57</v>
      </c>
      <c r="B51" t="s">
        <v>59</v>
      </c>
      <c r="C51" t="s">
        <v>60</v>
      </c>
      <c r="D51" s="8">
        <v>7.1590909090909094E-2</v>
      </c>
    </row>
    <row r="52" spans="1:4" ht="15.6">
      <c r="A52" s="7" t="s">
        <v>57</v>
      </c>
      <c r="B52" t="s">
        <v>61</v>
      </c>
      <c r="C52" t="s">
        <v>62</v>
      </c>
      <c r="D52" s="8">
        <v>0.16742424242424242</v>
      </c>
    </row>
    <row r="53" spans="1:4" ht="15.6">
      <c r="A53" s="7" t="s">
        <v>57</v>
      </c>
      <c r="B53" t="s">
        <v>63</v>
      </c>
      <c r="C53" t="s">
        <v>64</v>
      </c>
      <c r="D53" s="8">
        <v>3.1060606060606059E-2</v>
      </c>
    </row>
    <row r="54" spans="1:4" ht="15.6">
      <c r="A54" s="7" t="s">
        <v>57</v>
      </c>
      <c r="B54" t="s">
        <v>65</v>
      </c>
      <c r="C54" t="s">
        <v>66</v>
      </c>
      <c r="D54" s="8">
        <v>0.12651515151515152</v>
      </c>
    </row>
    <row r="55" spans="1:4" ht="15.6">
      <c r="A55" s="7" t="s">
        <v>57</v>
      </c>
      <c r="B55" t="s">
        <v>67</v>
      </c>
      <c r="C55" t="s">
        <v>68</v>
      </c>
      <c r="D55" s="8">
        <v>0.35340909090909089</v>
      </c>
    </row>
    <row r="56" spans="1:4" ht="15.6">
      <c r="A56" s="7" t="s">
        <v>57</v>
      </c>
      <c r="B56" t="s">
        <v>77</v>
      </c>
      <c r="C56" t="s">
        <v>78</v>
      </c>
      <c r="D56" s="8">
        <v>0.10909090909090909</v>
      </c>
    </row>
    <row r="57" spans="1:4" ht="15.6">
      <c r="A57" s="7" t="s">
        <v>57</v>
      </c>
      <c r="B57" t="s">
        <v>69</v>
      </c>
      <c r="C57" t="s">
        <v>70</v>
      </c>
      <c r="D57" s="8">
        <v>0.42026515151515154</v>
      </c>
    </row>
    <row r="58" spans="1:4" ht="15.6">
      <c r="A58" s="7" t="s">
        <v>57</v>
      </c>
      <c r="B58" t="s">
        <v>71</v>
      </c>
      <c r="C58" t="s">
        <v>72</v>
      </c>
      <c r="D58" s="8">
        <v>0.17859848484848484</v>
      </c>
    </row>
    <row r="59" spans="1:4" ht="15.6">
      <c r="A59" s="7" t="s">
        <v>57</v>
      </c>
      <c r="B59" t="s">
        <v>73</v>
      </c>
      <c r="C59" t="s">
        <v>74</v>
      </c>
      <c r="D59" s="8">
        <v>0.49678030303030302</v>
      </c>
    </row>
    <row r="61" spans="1:4">
      <c r="D61" s="8">
        <f>SUM(D48:D60)</f>
        <v>6.813257575757576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John</dc:creator>
  <cp:lastModifiedBy>Marlin, Barbara</cp:lastModifiedBy>
  <cp:lastPrinted>2025-08-18T18:53:18Z</cp:lastPrinted>
  <dcterms:created xsi:type="dcterms:W3CDTF">2025-08-14T12:28:15Z</dcterms:created>
  <dcterms:modified xsi:type="dcterms:W3CDTF">2025-09-02T18:38:06Z</dcterms:modified>
</cp:coreProperties>
</file>