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conbibb-my.sharepoint.com/personal/bmarlin_maconbibb_us/Documents/Web/"/>
    </mc:Choice>
  </mc:AlternateContent>
  <xr:revisionPtr revIDLastSave="0" documentId="8_{C6B752E7-D2CB-4B2D-B85E-034C8A1ECB02}" xr6:coauthVersionLast="47" xr6:coauthVersionMax="47" xr10:uidLastSave="{00000000-0000-0000-0000-000000000000}"/>
  <bookViews>
    <workbookView xWindow="-108" yWindow="-108" windowWidth="23256" windowHeight="13896" xr2:uid="{B5256076-8763-4125-9E73-D4B0805E33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I12" i="1" l="1"/>
  <c r="CE12" i="1"/>
  <c r="BG12" i="1"/>
  <c r="BA12" i="1"/>
  <c r="AU12" i="1"/>
  <c r="DU12" i="1"/>
  <c r="CW12" i="1"/>
  <c r="BS12" i="1"/>
  <c r="I10" i="1" l="1"/>
  <c r="I9" i="1"/>
  <c r="I8" i="1"/>
  <c r="J8" i="1" s="1"/>
  <c r="I7" i="1"/>
  <c r="I6" i="1"/>
  <c r="I5" i="1"/>
  <c r="I4" i="1"/>
  <c r="J4" i="1" s="1"/>
  <c r="G10" i="1"/>
  <c r="EA10" i="1" s="1"/>
  <c r="G9" i="1"/>
  <c r="EA9" i="1" s="1"/>
  <c r="G8" i="1"/>
  <c r="EA8" i="1" s="1"/>
  <c r="G7" i="1"/>
  <c r="EA7" i="1" s="1"/>
  <c r="G6" i="1"/>
  <c r="EA6" i="1" s="1"/>
  <c r="G5" i="1"/>
  <c r="EA5" i="1" s="1"/>
  <c r="G4" i="1"/>
  <c r="EA4" i="1" s="1"/>
  <c r="EA12" i="1" l="1"/>
  <c r="G12" i="1"/>
  <c r="AO6" i="1"/>
  <c r="AI6" i="1"/>
  <c r="V6" i="1"/>
  <c r="AO10" i="1"/>
  <c r="AI10" i="1"/>
  <c r="V10" i="1"/>
  <c r="AO5" i="1"/>
  <c r="AI5" i="1"/>
  <c r="V5" i="1"/>
  <c r="AO7" i="1"/>
  <c r="AI7" i="1"/>
  <c r="V7" i="1"/>
  <c r="AO9" i="1"/>
  <c r="AI9" i="1"/>
  <c r="V9" i="1"/>
  <c r="J7" i="1"/>
  <c r="J9" i="1"/>
  <c r="J10" i="1"/>
  <c r="AO8" i="1"/>
  <c r="AI8" i="1"/>
  <c r="V8" i="1"/>
  <c r="J5" i="1"/>
  <c r="J6" i="1"/>
  <c r="AO4" i="1"/>
  <c r="AI4" i="1"/>
  <c r="V4" i="1"/>
  <c r="V12" i="1" l="1"/>
  <c r="AI12" i="1"/>
  <c r="J12" i="1"/>
  <c r="AO12" i="1"/>
</calcChain>
</file>

<file path=xl/sharedStrings.xml><?xml version="1.0" encoding="utf-8"?>
<sst xmlns="http://schemas.openxmlformats.org/spreadsheetml/2006/main" count="204" uniqueCount="103">
  <si>
    <t>Project Quantity for Package 1 Road List</t>
  </si>
  <si>
    <t>Road Name</t>
  </si>
  <si>
    <t>Rating</t>
  </si>
  <si>
    <t>Length</t>
  </si>
  <si>
    <t>Miles</t>
  </si>
  <si>
    <t>From</t>
  </si>
  <si>
    <t>Patchwork,SY,A</t>
  </si>
  <si>
    <t>Price</t>
  </si>
  <si>
    <t>Cont Amt</t>
  </si>
  <si>
    <t>Actual Amt</t>
  </si>
  <si>
    <t>Difference</t>
  </si>
  <si>
    <t>Deep Patch SY, E</t>
  </si>
  <si>
    <t>Deep Patch SY, A</t>
  </si>
  <si>
    <t>Asphalt, Tons 12.5 mm, E</t>
  </si>
  <si>
    <t>Asphalt,Tons 12.5 mm, A</t>
  </si>
  <si>
    <t>Asphalt, Tons 9.5 mm, E</t>
  </si>
  <si>
    <t>Asphalt,Tons 9.5 mm, A</t>
  </si>
  <si>
    <t>Tack,Gal, E</t>
  </si>
  <si>
    <t>Tack,Gal, A</t>
  </si>
  <si>
    <t>Milling,Tons, E</t>
  </si>
  <si>
    <t>Milling, Tons, A</t>
  </si>
  <si>
    <t xml:space="preserve"> M.H. (EA), E</t>
  </si>
  <si>
    <t xml:space="preserve"> M.H. (EA), A</t>
  </si>
  <si>
    <t>M.H. Risers (EA), E</t>
  </si>
  <si>
    <t>M.H. Risers (EA), A</t>
  </si>
  <si>
    <t>W.V. (EA), E</t>
  </si>
  <si>
    <t>W.V. (EA), A</t>
  </si>
  <si>
    <t>W.V. Risers (EA), E</t>
  </si>
  <si>
    <t>W.V. Risers (EA), A</t>
  </si>
  <si>
    <t>Striping, M (Centerline And Lane Lines), A</t>
  </si>
  <si>
    <t>Traffic Loop (EA), E</t>
  </si>
  <si>
    <t>Traffic Loops (EA), A</t>
  </si>
  <si>
    <t xml:space="preserve">Painted Arrows(EA), E </t>
  </si>
  <si>
    <t xml:space="preserve">Painted Arrows (EA), A </t>
  </si>
  <si>
    <t>Bike Symbols(EA),E</t>
  </si>
  <si>
    <t>Bike Symbols(EA),A</t>
  </si>
  <si>
    <t xml:space="preserve">Painted Crosswalks(LF), E </t>
  </si>
  <si>
    <t xml:space="preserve">Painted Crosswalks (LF), A </t>
  </si>
  <si>
    <t xml:space="preserve">Painted Stop Bars(LF), E </t>
  </si>
  <si>
    <t xml:space="preserve">Painted Stop Bars(LF), A </t>
  </si>
  <si>
    <t>RR Symbols(EA), E</t>
  </si>
  <si>
    <t>RR Symbols(EA), A</t>
  </si>
  <si>
    <t>Painted Hatching, LF, E</t>
  </si>
  <si>
    <t>Painted Hatching, LF, A</t>
  </si>
  <si>
    <t>GABC E</t>
  </si>
  <si>
    <t>GABC A</t>
  </si>
  <si>
    <t>RPM,M,A</t>
  </si>
  <si>
    <t>Clip Grass Shoulders, Miles, Est.</t>
  </si>
  <si>
    <t>Clip Grass Shoulders, Miles, Actual</t>
  </si>
  <si>
    <t xml:space="preserve"> Width (Ft)</t>
  </si>
  <si>
    <t xml:space="preserve"> Square Yards</t>
  </si>
  <si>
    <t xml:space="preserve"> Patchwork,SY, E</t>
  </si>
  <si>
    <t>Fulton Mill Rd</t>
  </si>
  <si>
    <t>Jane Ann Dr</t>
  </si>
  <si>
    <t>Hunnicutt Rd</t>
  </si>
  <si>
    <t>Western Cir</t>
  </si>
  <si>
    <t>Bethel Church Rd</t>
  </si>
  <si>
    <t>Michael Dr</t>
  </si>
  <si>
    <t>Skyhawk Cir</t>
  </si>
  <si>
    <t>Rogers Rd</t>
  </si>
  <si>
    <t>Dixon Rd</t>
  </si>
  <si>
    <t>Fulton Mill</t>
  </si>
  <si>
    <t>To</t>
  </si>
  <si>
    <t xml:space="preserve">Fulton Mill </t>
  </si>
  <si>
    <t>Pine Bloom Pl</t>
  </si>
  <si>
    <t>US 80</t>
  </si>
  <si>
    <t xml:space="preserve">Total </t>
  </si>
  <si>
    <t>Striping, M (Centerline, Edgeline and Lane Lines) LF, Est</t>
  </si>
  <si>
    <t>RPM, Mile, Est</t>
  </si>
  <si>
    <t>Item</t>
  </si>
  <si>
    <t>Milling</t>
  </si>
  <si>
    <t>TONS</t>
  </si>
  <si>
    <t>Bituminous Tack</t>
  </si>
  <si>
    <t>GAL</t>
  </si>
  <si>
    <t>Roadway Patching</t>
  </si>
  <si>
    <t>SY</t>
  </si>
  <si>
    <t>12.5 mm Superpave Asphalt</t>
  </si>
  <si>
    <t>9.5 mm Superpave Asphalt</t>
  </si>
  <si>
    <t>EA</t>
  </si>
  <si>
    <t>Manhole (Adjustment)</t>
  </si>
  <si>
    <t>Water Valve (Adjustment)</t>
  </si>
  <si>
    <t>Traffic Signal Loop Install</t>
  </si>
  <si>
    <t>LF</t>
  </si>
  <si>
    <t>Painted Arrows</t>
  </si>
  <si>
    <t>Bike Symbols</t>
  </si>
  <si>
    <t>Painted Messages</t>
  </si>
  <si>
    <t>Painted Crosswalks</t>
  </si>
  <si>
    <t>Painted Stop Bars</t>
  </si>
  <si>
    <t>Painted RR Symbols</t>
  </si>
  <si>
    <t>Painted Hatching</t>
  </si>
  <si>
    <t>Rumble Stripe</t>
  </si>
  <si>
    <t>RPMs</t>
  </si>
  <si>
    <t>Clipping Grassed Shoulders</t>
  </si>
  <si>
    <t>Unit</t>
  </si>
  <si>
    <t>Quantity</t>
  </si>
  <si>
    <t>Unit Price</t>
  </si>
  <si>
    <t>Total</t>
  </si>
  <si>
    <t>SET</t>
  </si>
  <si>
    <t>MILE</t>
  </si>
  <si>
    <t>Install Furnished  Water Valve Riser</t>
  </si>
  <si>
    <t xml:space="preserve">Install Furnished Sewer Manhole, Storm Manholes, </t>
  </si>
  <si>
    <t>Striping (Center Lines, Edge Lines, Lane Lines)</t>
  </si>
  <si>
    <t xml:space="preserve">Miles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</si>
</sst>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7">
    <font>
      <sz val="11"/>
      <color theme="1"/>
      <name val="Aptos Narrow"/>
      <family val="2"/>
      <scheme val="minor"/>
    </font>
    <font>
      <sz val="24"/>
      <color theme="1"/>
      <name val="Calibri"/>
      <family val="2"/>
    </font>
    <font>
      <u/>
      <sz val="14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3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/>
    <xf numFmtId="2" fontId="0" fillId="0" borderId="0" xfId="0" applyNumberFormat="1"/>
    <xf numFmtId="164" fontId="0" fillId="0" borderId="0" xfId="0" applyNumberForma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vertical="center"/>
    </xf>
    <xf numFmtId="164" fontId="0" fillId="0" borderId="1" xfId="0" applyNumberFormat="1" applyBorder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517EC-A8C6-4EDB-B9E5-2AF1FB136ADC}">
  <dimension ref="A1:EF41"/>
  <sheetViews>
    <sheetView tabSelected="1" topLeftCell="A6" zoomScaleNormal="100" workbookViewId="0">
      <selection activeCell="A18" sqref="A18"/>
    </sheetView>
  </sheetViews>
  <sheetFormatPr defaultRowHeight="13.8"/>
  <cols>
    <col min="1" max="1" width="34" customWidth="1"/>
    <col min="2" max="3" width="18.69921875" customWidth="1"/>
    <col min="4" max="4" width="20.8984375" customWidth="1"/>
    <col min="5" max="70" width="18.69921875" customWidth="1"/>
    <col min="71" max="71" width="19.09765625" customWidth="1"/>
    <col min="72" max="136" width="18.69921875" customWidth="1"/>
  </cols>
  <sheetData>
    <row r="1" spans="1:136" ht="31.5">
      <c r="A1" s="1" t="s">
        <v>0</v>
      </c>
      <c r="B1" s="1"/>
      <c r="C1" s="1"/>
    </row>
    <row r="3" spans="1:136" ht="60">
      <c r="A3" s="9" t="s">
        <v>1</v>
      </c>
      <c r="B3" s="9" t="s">
        <v>5</v>
      </c>
      <c r="C3" s="9" t="s">
        <v>62</v>
      </c>
      <c r="D3" s="14" t="s">
        <v>102</v>
      </c>
      <c r="E3" s="10" t="s">
        <v>2</v>
      </c>
      <c r="F3" s="10" t="s">
        <v>3</v>
      </c>
      <c r="G3" s="11" t="s">
        <v>4</v>
      </c>
      <c r="H3" s="11" t="s">
        <v>49</v>
      </c>
      <c r="I3" s="12" t="s">
        <v>50</v>
      </c>
      <c r="J3" s="12" t="s">
        <v>51</v>
      </c>
      <c r="K3" s="12" t="s">
        <v>6</v>
      </c>
      <c r="L3" s="12" t="s">
        <v>7</v>
      </c>
      <c r="M3" s="12" t="s">
        <v>8</v>
      </c>
      <c r="N3" s="12" t="s">
        <v>9</v>
      </c>
      <c r="O3" s="12" t="s">
        <v>10</v>
      </c>
      <c r="P3" s="12" t="s">
        <v>11</v>
      </c>
      <c r="Q3" s="12" t="s">
        <v>12</v>
      </c>
      <c r="R3" s="12" t="s">
        <v>7</v>
      </c>
      <c r="S3" s="12" t="s">
        <v>8</v>
      </c>
      <c r="T3" s="12" t="s">
        <v>9</v>
      </c>
      <c r="U3" s="12" t="s">
        <v>10</v>
      </c>
      <c r="V3" s="12" t="s">
        <v>13</v>
      </c>
      <c r="W3" s="12" t="s">
        <v>14</v>
      </c>
      <c r="X3" s="12" t="s">
        <v>7</v>
      </c>
      <c r="Y3" s="12" t="s">
        <v>8</v>
      </c>
      <c r="Z3" s="12" t="s">
        <v>9</v>
      </c>
      <c r="AA3" s="12" t="s">
        <v>10</v>
      </c>
      <c r="AB3" s="12" t="s">
        <v>15</v>
      </c>
      <c r="AC3" s="12" t="s">
        <v>16</v>
      </c>
      <c r="AD3" s="12" t="s">
        <v>7</v>
      </c>
      <c r="AE3" s="12" t="s">
        <v>8</v>
      </c>
      <c r="AF3" s="12" t="s">
        <v>9</v>
      </c>
      <c r="AG3" s="12" t="s">
        <v>10</v>
      </c>
      <c r="AH3" s="12"/>
      <c r="AI3" s="12" t="s">
        <v>17</v>
      </c>
      <c r="AJ3" s="12" t="s">
        <v>18</v>
      </c>
      <c r="AK3" s="12" t="s">
        <v>7</v>
      </c>
      <c r="AL3" s="12" t="s">
        <v>8</v>
      </c>
      <c r="AM3" s="12" t="s">
        <v>9</v>
      </c>
      <c r="AN3" s="12" t="s">
        <v>10</v>
      </c>
      <c r="AO3" s="12" t="s">
        <v>19</v>
      </c>
      <c r="AP3" s="12" t="s">
        <v>20</v>
      </c>
      <c r="AQ3" s="12" t="s">
        <v>7</v>
      </c>
      <c r="AR3" s="12" t="s">
        <v>8</v>
      </c>
      <c r="AS3" s="12" t="s">
        <v>9</v>
      </c>
      <c r="AT3" s="12" t="s">
        <v>10</v>
      </c>
      <c r="AU3" s="12" t="s">
        <v>21</v>
      </c>
      <c r="AV3" s="12" t="s">
        <v>22</v>
      </c>
      <c r="AW3" s="12" t="s">
        <v>7</v>
      </c>
      <c r="AX3" s="12" t="s">
        <v>8</v>
      </c>
      <c r="AY3" s="12" t="s">
        <v>9</v>
      </c>
      <c r="AZ3" s="12" t="s">
        <v>10</v>
      </c>
      <c r="BA3" s="12" t="s">
        <v>23</v>
      </c>
      <c r="BB3" s="12" t="s">
        <v>24</v>
      </c>
      <c r="BC3" s="12" t="s">
        <v>7</v>
      </c>
      <c r="BD3" s="12" t="s">
        <v>8</v>
      </c>
      <c r="BE3" s="12" t="s">
        <v>9</v>
      </c>
      <c r="BF3" s="12" t="s">
        <v>10</v>
      </c>
      <c r="BG3" s="12" t="s">
        <v>25</v>
      </c>
      <c r="BH3" s="12" t="s">
        <v>26</v>
      </c>
      <c r="BI3" s="12" t="s">
        <v>7</v>
      </c>
      <c r="BJ3" s="12" t="s">
        <v>8</v>
      </c>
      <c r="BK3" s="12" t="s">
        <v>9</v>
      </c>
      <c r="BL3" s="12" t="s">
        <v>10</v>
      </c>
      <c r="BM3" s="12" t="s">
        <v>27</v>
      </c>
      <c r="BN3" s="12" t="s">
        <v>28</v>
      </c>
      <c r="BO3" s="12" t="s">
        <v>7</v>
      </c>
      <c r="BP3" s="12" t="s">
        <v>8</v>
      </c>
      <c r="BQ3" s="12" t="s">
        <v>9</v>
      </c>
      <c r="BR3" s="12" t="s">
        <v>10</v>
      </c>
      <c r="BS3" s="12" t="s">
        <v>67</v>
      </c>
      <c r="BT3" s="12" t="s">
        <v>29</v>
      </c>
      <c r="BU3" s="12" t="s">
        <v>7</v>
      </c>
      <c r="BV3" s="12" t="s">
        <v>8</v>
      </c>
      <c r="BW3" s="12" t="s">
        <v>9</v>
      </c>
      <c r="BX3" s="12" t="s">
        <v>10</v>
      </c>
      <c r="BY3" s="12" t="s">
        <v>30</v>
      </c>
      <c r="BZ3" s="12" t="s">
        <v>31</v>
      </c>
      <c r="CA3" s="12" t="s">
        <v>7</v>
      </c>
      <c r="CB3" s="12" t="s">
        <v>8</v>
      </c>
      <c r="CC3" s="12" t="s">
        <v>9</v>
      </c>
      <c r="CD3" s="12" t="s">
        <v>10</v>
      </c>
      <c r="CE3" s="12" t="s">
        <v>32</v>
      </c>
      <c r="CF3" s="12" t="s">
        <v>33</v>
      </c>
      <c r="CG3" s="12" t="s">
        <v>7</v>
      </c>
      <c r="CH3" s="12" t="s">
        <v>8</v>
      </c>
      <c r="CI3" s="12" t="s">
        <v>9</v>
      </c>
      <c r="CJ3" s="12" t="s">
        <v>10</v>
      </c>
      <c r="CK3" s="12" t="s">
        <v>34</v>
      </c>
      <c r="CL3" s="12" t="s">
        <v>35</v>
      </c>
      <c r="CM3" s="12" t="s">
        <v>7</v>
      </c>
      <c r="CN3" s="12" t="s">
        <v>8</v>
      </c>
      <c r="CO3" s="12" t="s">
        <v>9</v>
      </c>
      <c r="CP3" s="12" t="s">
        <v>10</v>
      </c>
      <c r="CQ3" s="12" t="s">
        <v>36</v>
      </c>
      <c r="CR3" s="12" t="s">
        <v>37</v>
      </c>
      <c r="CS3" s="12" t="s">
        <v>7</v>
      </c>
      <c r="CT3" s="12" t="s">
        <v>8</v>
      </c>
      <c r="CU3" s="12" t="s">
        <v>9</v>
      </c>
      <c r="CV3" s="12" t="s">
        <v>10</v>
      </c>
      <c r="CW3" s="12" t="s">
        <v>38</v>
      </c>
      <c r="CX3" s="12" t="s">
        <v>39</v>
      </c>
      <c r="CY3" s="12" t="s">
        <v>7</v>
      </c>
      <c r="CZ3" s="12" t="s">
        <v>8</v>
      </c>
      <c r="DA3" s="12" t="s">
        <v>9</v>
      </c>
      <c r="DB3" s="12" t="s">
        <v>10</v>
      </c>
      <c r="DC3" s="12" t="s">
        <v>40</v>
      </c>
      <c r="DD3" s="12" t="s">
        <v>41</v>
      </c>
      <c r="DE3" s="12" t="s">
        <v>7</v>
      </c>
      <c r="DF3" s="12" t="s">
        <v>8</v>
      </c>
      <c r="DG3" s="12" t="s">
        <v>9</v>
      </c>
      <c r="DH3" s="12" t="s">
        <v>10</v>
      </c>
      <c r="DI3" s="12" t="s">
        <v>42</v>
      </c>
      <c r="DJ3" s="12" t="s">
        <v>43</v>
      </c>
      <c r="DK3" s="12" t="s">
        <v>7</v>
      </c>
      <c r="DL3" s="12" t="s">
        <v>8</v>
      </c>
      <c r="DM3" s="12" t="s">
        <v>9</v>
      </c>
      <c r="DN3" s="12" t="s">
        <v>10</v>
      </c>
      <c r="DO3" s="12" t="s">
        <v>44</v>
      </c>
      <c r="DP3" s="12" t="s">
        <v>45</v>
      </c>
      <c r="DQ3" s="12" t="s">
        <v>7</v>
      </c>
      <c r="DR3" s="12" t="s">
        <v>8</v>
      </c>
      <c r="DS3" s="12" t="s">
        <v>9</v>
      </c>
      <c r="DT3" s="12" t="s">
        <v>10</v>
      </c>
      <c r="DU3" s="12" t="s">
        <v>68</v>
      </c>
      <c r="DV3" s="12" t="s">
        <v>46</v>
      </c>
      <c r="DW3" s="12" t="s">
        <v>7</v>
      </c>
      <c r="DX3" s="12" t="s">
        <v>8</v>
      </c>
      <c r="DY3" s="12" t="s">
        <v>9</v>
      </c>
      <c r="DZ3" s="12" t="s">
        <v>10</v>
      </c>
      <c r="EA3" s="12" t="s">
        <v>47</v>
      </c>
      <c r="EB3" s="12" t="s">
        <v>48</v>
      </c>
      <c r="EC3" s="12" t="s">
        <v>7</v>
      </c>
      <c r="ED3" s="12" t="s">
        <v>8</v>
      </c>
      <c r="EE3" s="12" t="s">
        <v>9</v>
      </c>
      <c r="EF3" s="12" t="s">
        <v>10</v>
      </c>
    </row>
    <row r="4" spans="1:136" ht="15.75">
      <c r="A4" s="6" t="s">
        <v>52</v>
      </c>
      <c r="B4" t="s">
        <v>53</v>
      </c>
      <c r="C4" t="s">
        <v>65</v>
      </c>
      <c r="D4" s="7">
        <v>0.38390151515151516</v>
      </c>
      <c r="E4" s="2">
        <v>61</v>
      </c>
      <c r="F4" s="2">
        <v>2027</v>
      </c>
      <c r="G4" s="7">
        <f>F4/5280</f>
        <v>0.38390151515151516</v>
      </c>
      <c r="H4">
        <v>22</v>
      </c>
      <c r="I4" s="7">
        <f>(F4*H4)/9</f>
        <v>4954.8888888888887</v>
      </c>
      <c r="J4" s="7">
        <f>I4*0.1</f>
        <v>495.48888888888888</v>
      </c>
      <c r="K4">
        <v>0</v>
      </c>
      <c r="L4">
        <v>0</v>
      </c>
      <c r="M4">
        <v>0</v>
      </c>
      <c r="N4">
        <v>0</v>
      </c>
      <c r="O4">
        <v>0</v>
      </c>
      <c r="V4" s="8">
        <f>(165*I4)/2000</f>
        <v>408.77833333333331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I4" s="7">
        <f>I4*0.06</f>
        <v>297.29333333333329</v>
      </c>
      <c r="AJ4">
        <v>0</v>
      </c>
      <c r="AK4">
        <v>0</v>
      </c>
      <c r="AL4">
        <v>0</v>
      </c>
      <c r="AM4">
        <v>0</v>
      </c>
      <c r="AN4">
        <v>0</v>
      </c>
      <c r="AO4" s="8">
        <f>I4*0.0825</f>
        <v>408.77833333333331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8108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U4" s="7">
        <v>0.38390151515151516</v>
      </c>
      <c r="DV4">
        <v>0</v>
      </c>
      <c r="DW4">
        <v>0</v>
      </c>
      <c r="DX4">
        <v>0</v>
      </c>
      <c r="DY4">
        <v>0</v>
      </c>
      <c r="DZ4">
        <v>0</v>
      </c>
      <c r="EA4" s="7">
        <f>G4*2</f>
        <v>0.76780303030303032</v>
      </c>
      <c r="EB4">
        <v>0</v>
      </c>
      <c r="EC4">
        <v>0</v>
      </c>
      <c r="ED4">
        <v>0</v>
      </c>
      <c r="EE4">
        <v>0</v>
      </c>
      <c r="EF4">
        <v>0</v>
      </c>
    </row>
    <row r="5" spans="1:136" ht="15.75">
      <c r="A5" s="6" t="s">
        <v>52</v>
      </c>
      <c r="B5" t="s">
        <v>65</v>
      </c>
      <c r="C5" t="s">
        <v>54</v>
      </c>
      <c r="D5" s="7">
        <v>1.709469696969697</v>
      </c>
      <c r="E5" s="2">
        <v>61</v>
      </c>
      <c r="F5" s="2">
        <v>9026</v>
      </c>
      <c r="G5" s="7">
        <f t="shared" ref="G5:G10" si="0">F5/5280</f>
        <v>1.709469696969697</v>
      </c>
      <c r="H5">
        <v>22</v>
      </c>
      <c r="I5" s="7">
        <f t="shared" ref="I5:I10" si="1">(F5*H5)/9</f>
        <v>22063.555555555555</v>
      </c>
      <c r="J5" s="7">
        <f t="shared" ref="J5:J10" si="2">I5*0.1</f>
        <v>2206.3555555555554</v>
      </c>
      <c r="V5" s="8">
        <f t="shared" ref="V5:V10" si="3">(165*I5)/2000</f>
        <v>1820.2433333333333</v>
      </c>
      <c r="AI5" s="7">
        <f t="shared" ref="AI5:AI10" si="4">I5*0.06</f>
        <v>1323.8133333333333</v>
      </c>
      <c r="AO5" s="8">
        <f t="shared" ref="AO5:AO10" si="5">I5*0.0825</f>
        <v>1820.2433333333333</v>
      </c>
      <c r="AU5">
        <v>0</v>
      </c>
      <c r="BA5">
        <v>0</v>
      </c>
      <c r="BG5">
        <v>0</v>
      </c>
      <c r="BM5">
        <v>0</v>
      </c>
      <c r="BS5">
        <v>36104</v>
      </c>
      <c r="BY5">
        <v>0</v>
      </c>
      <c r="CE5">
        <v>0</v>
      </c>
      <c r="CK5">
        <v>0</v>
      </c>
      <c r="CQ5">
        <v>0</v>
      </c>
      <c r="CW5">
        <v>0</v>
      </c>
      <c r="DC5">
        <v>0</v>
      </c>
      <c r="DI5">
        <v>0</v>
      </c>
      <c r="DU5" s="7">
        <v>1.709469696969697</v>
      </c>
      <c r="EA5" s="7">
        <f t="shared" ref="EA5:EA10" si="6">G5*2</f>
        <v>3.4189393939393939</v>
      </c>
    </row>
    <row r="6" spans="1:136" ht="15.75">
      <c r="A6" s="6" t="s">
        <v>52</v>
      </c>
      <c r="B6" t="s">
        <v>55</v>
      </c>
      <c r="C6" t="s">
        <v>56</v>
      </c>
      <c r="D6" s="7">
        <v>1.0481060606060606</v>
      </c>
      <c r="E6" s="2">
        <v>58</v>
      </c>
      <c r="F6" s="2">
        <v>5534</v>
      </c>
      <c r="G6" s="7">
        <f t="shared" si="0"/>
        <v>1.0481060606060606</v>
      </c>
      <c r="H6">
        <v>22</v>
      </c>
      <c r="I6" s="7">
        <f t="shared" si="1"/>
        <v>13527.555555555555</v>
      </c>
      <c r="J6" s="7">
        <f t="shared" si="2"/>
        <v>1352.7555555555555</v>
      </c>
      <c r="V6" s="8">
        <f t="shared" si="3"/>
        <v>1116.0233333333333</v>
      </c>
      <c r="AI6" s="7">
        <f t="shared" si="4"/>
        <v>811.65333333333331</v>
      </c>
      <c r="AO6" s="8">
        <f t="shared" si="5"/>
        <v>1116.0233333333333</v>
      </c>
      <c r="AU6">
        <v>11</v>
      </c>
      <c r="BA6">
        <v>11</v>
      </c>
      <c r="BG6">
        <v>1</v>
      </c>
      <c r="BM6">
        <v>1</v>
      </c>
      <c r="BS6">
        <v>22136</v>
      </c>
      <c r="BY6">
        <v>0</v>
      </c>
      <c r="CE6">
        <v>0</v>
      </c>
      <c r="CK6">
        <v>0</v>
      </c>
      <c r="CQ6">
        <v>0</v>
      </c>
      <c r="CW6">
        <v>14</v>
      </c>
      <c r="DC6">
        <v>0</v>
      </c>
      <c r="DI6">
        <v>0</v>
      </c>
      <c r="DU6" s="7">
        <v>1.0481060606060606</v>
      </c>
      <c r="EA6" s="7">
        <f t="shared" si="6"/>
        <v>2.0962121212121212</v>
      </c>
    </row>
    <row r="7" spans="1:136" ht="15.75">
      <c r="A7" s="6" t="s">
        <v>52</v>
      </c>
      <c r="B7" t="s">
        <v>57</v>
      </c>
      <c r="C7" t="s">
        <v>58</v>
      </c>
      <c r="D7" s="7">
        <v>0.21534090909090908</v>
      </c>
      <c r="E7" s="2">
        <v>66</v>
      </c>
      <c r="F7" s="2">
        <v>1137</v>
      </c>
      <c r="G7" s="7">
        <f t="shared" si="0"/>
        <v>0.21534090909090908</v>
      </c>
      <c r="H7">
        <v>22</v>
      </c>
      <c r="I7" s="7">
        <f t="shared" si="1"/>
        <v>2779.3333333333335</v>
      </c>
      <c r="J7" s="7">
        <f t="shared" si="2"/>
        <v>277.93333333333334</v>
      </c>
      <c r="V7" s="8">
        <f t="shared" si="3"/>
        <v>229.29499999999999</v>
      </c>
      <c r="AI7" s="7">
        <f t="shared" si="4"/>
        <v>166.76</v>
      </c>
      <c r="AO7" s="8">
        <f t="shared" si="5"/>
        <v>229.29500000000002</v>
      </c>
      <c r="AU7">
        <v>0</v>
      </c>
      <c r="BA7">
        <v>0</v>
      </c>
      <c r="BG7">
        <v>2</v>
      </c>
      <c r="BM7">
        <v>2</v>
      </c>
      <c r="BS7">
        <v>4548</v>
      </c>
      <c r="BY7">
        <v>0</v>
      </c>
      <c r="CE7">
        <v>3</v>
      </c>
      <c r="CK7">
        <v>0</v>
      </c>
      <c r="CQ7">
        <v>0</v>
      </c>
      <c r="CW7">
        <v>0</v>
      </c>
      <c r="DC7">
        <v>0</v>
      </c>
      <c r="DI7">
        <v>340</v>
      </c>
      <c r="DU7" s="7">
        <v>0.21534090909090908</v>
      </c>
      <c r="EA7" s="7">
        <f t="shared" si="6"/>
        <v>0.43068181818181817</v>
      </c>
    </row>
    <row r="8" spans="1:136" ht="15.75">
      <c r="A8" s="6" t="s">
        <v>60</v>
      </c>
      <c r="B8" t="s">
        <v>56</v>
      </c>
      <c r="C8" t="s">
        <v>59</v>
      </c>
      <c r="D8" s="7">
        <v>1.4162878787878788</v>
      </c>
      <c r="E8" s="2">
        <v>60</v>
      </c>
      <c r="F8" s="2">
        <v>7478</v>
      </c>
      <c r="G8" s="7">
        <f t="shared" si="0"/>
        <v>1.4162878787878788</v>
      </c>
      <c r="H8">
        <v>22</v>
      </c>
      <c r="I8" s="7">
        <f t="shared" si="1"/>
        <v>18279.555555555555</v>
      </c>
      <c r="J8" s="7">
        <f t="shared" si="2"/>
        <v>1827.9555555555555</v>
      </c>
      <c r="V8" s="8">
        <f t="shared" si="3"/>
        <v>1508.0633333333333</v>
      </c>
      <c r="AI8" s="7">
        <f t="shared" si="4"/>
        <v>1096.7733333333333</v>
      </c>
      <c r="AO8" s="8">
        <f t="shared" si="5"/>
        <v>1508.0633333333333</v>
      </c>
      <c r="AU8">
        <v>0</v>
      </c>
      <c r="BA8">
        <v>0</v>
      </c>
      <c r="BG8">
        <v>0</v>
      </c>
      <c r="BM8">
        <v>0</v>
      </c>
      <c r="BS8">
        <v>29912</v>
      </c>
      <c r="BY8">
        <v>0</v>
      </c>
      <c r="CE8">
        <v>0</v>
      </c>
      <c r="CK8">
        <v>0</v>
      </c>
      <c r="CQ8">
        <v>0</v>
      </c>
      <c r="CW8">
        <v>14</v>
      </c>
      <c r="DC8">
        <v>0</v>
      </c>
      <c r="DI8">
        <v>0</v>
      </c>
      <c r="DU8" s="7">
        <v>1.4162878787878788</v>
      </c>
      <c r="EA8" s="7">
        <f t="shared" si="6"/>
        <v>2.8325757575757575</v>
      </c>
    </row>
    <row r="9" spans="1:136" ht="15.75">
      <c r="A9" s="6" t="s">
        <v>60</v>
      </c>
      <c r="B9" t="s">
        <v>63</v>
      </c>
      <c r="C9" t="s">
        <v>64</v>
      </c>
      <c r="D9" s="7">
        <v>1.2261363636363636</v>
      </c>
      <c r="E9" s="2">
        <v>50</v>
      </c>
      <c r="F9" s="2">
        <v>6474</v>
      </c>
      <c r="G9" s="7">
        <f t="shared" si="0"/>
        <v>1.2261363636363636</v>
      </c>
      <c r="H9">
        <v>22</v>
      </c>
      <c r="I9" s="7">
        <f t="shared" si="1"/>
        <v>15825.333333333334</v>
      </c>
      <c r="J9" s="7">
        <f t="shared" si="2"/>
        <v>1582.5333333333335</v>
      </c>
      <c r="V9" s="8">
        <f t="shared" si="3"/>
        <v>1305.5899999999999</v>
      </c>
      <c r="AI9" s="7">
        <f t="shared" si="4"/>
        <v>949.52</v>
      </c>
      <c r="AO9" s="8">
        <f t="shared" si="5"/>
        <v>1305.5900000000001</v>
      </c>
      <c r="AU9">
        <v>0</v>
      </c>
      <c r="BA9">
        <v>0</v>
      </c>
      <c r="BG9">
        <v>1</v>
      </c>
      <c r="BM9">
        <v>1</v>
      </c>
      <c r="BS9">
        <v>25896</v>
      </c>
      <c r="BY9">
        <v>0</v>
      </c>
      <c r="CE9">
        <v>0</v>
      </c>
      <c r="CK9">
        <v>0</v>
      </c>
      <c r="CQ9">
        <v>0</v>
      </c>
      <c r="CW9">
        <v>14</v>
      </c>
      <c r="DC9">
        <v>0</v>
      </c>
      <c r="DI9">
        <v>0</v>
      </c>
      <c r="DU9" s="7">
        <v>1.2261363636363636</v>
      </c>
      <c r="EA9" s="7">
        <f t="shared" si="6"/>
        <v>2.4522727272727272</v>
      </c>
    </row>
    <row r="10" spans="1:136" ht="15.75">
      <c r="A10" s="6" t="s">
        <v>59</v>
      </c>
      <c r="B10" t="s">
        <v>60</v>
      </c>
      <c r="C10" t="s">
        <v>61</v>
      </c>
      <c r="D10" s="7">
        <v>3.5299242424242423</v>
      </c>
      <c r="E10" s="2">
        <v>59</v>
      </c>
      <c r="F10" s="2">
        <v>18638</v>
      </c>
      <c r="G10" s="7">
        <f t="shared" si="0"/>
        <v>3.5299242424242423</v>
      </c>
      <c r="H10">
        <v>22</v>
      </c>
      <c r="I10" s="7">
        <f t="shared" si="1"/>
        <v>45559.555555555555</v>
      </c>
      <c r="J10" s="7">
        <f t="shared" si="2"/>
        <v>4555.9555555555553</v>
      </c>
      <c r="V10" s="8">
        <f t="shared" si="3"/>
        <v>3758.6633333333334</v>
      </c>
      <c r="AI10" s="7">
        <f t="shared" si="4"/>
        <v>2733.5733333333333</v>
      </c>
      <c r="AO10" s="8">
        <f t="shared" si="5"/>
        <v>3758.6633333333334</v>
      </c>
      <c r="AU10">
        <v>0</v>
      </c>
      <c r="BA10">
        <v>0</v>
      </c>
      <c r="BG10">
        <v>8</v>
      </c>
      <c r="BM10">
        <v>8</v>
      </c>
      <c r="BS10">
        <v>74552</v>
      </c>
      <c r="BY10">
        <v>0</v>
      </c>
      <c r="CE10">
        <v>0</v>
      </c>
      <c r="CK10">
        <v>0</v>
      </c>
      <c r="CQ10">
        <v>0</v>
      </c>
      <c r="CW10">
        <v>14</v>
      </c>
      <c r="DC10">
        <v>0</v>
      </c>
      <c r="DI10">
        <v>0</v>
      </c>
      <c r="DU10" s="7">
        <v>3.5299242424242423</v>
      </c>
      <c r="EA10" s="7">
        <f t="shared" si="6"/>
        <v>7.0598484848484846</v>
      </c>
    </row>
    <row r="11" spans="1:136" ht="15">
      <c r="D11" s="3"/>
      <c r="E11" s="2"/>
      <c r="F11" s="2"/>
      <c r="G11" s="3"/>
      <c r="AI11" s="7"/>
      <c r="AO11" s="8"/>
    </row>
    <row r="12" spans="1:136" ht="15">
      <c r="A12" t="s">
        <v>66</v>
      </c>
      <c r="D12" s="7">
        <v>9.5291666666666668</v>
      </c>
      <c r="G12" s="7">
        <f>SUM(G4:G10)</f>
        <v>9.5291666666666668</v>
      </c>
      <c r="J12" s="7">
        <f>SUM(J4:J10)</f>
        <v>12298.977777777778</v>
      </c>
      <c r="V12" s="8">
        <f>SUM(V4:V10)</f>
        <v>10146.656666666668</v>
      </c>
      <c r="AI12" s="7">
        <f>SUM(AI4:AI10)</f>
        <v>7379.3866666666672</v>
      </c>
      <c r="AO12" s="8">
        <f>SUM(AO4:AO10)</f>
        <v>10146.656666666668</v>
      </c>
      <c r="AU12">
        <f>SUM(AU4:AU10)</f>
        <v>11</v>
      </c>
      <c r="BA12">
        <f>SUM(BA4:BA11)</f>
        <v>11</v>
      </c>
      <c r="BG12">
        <f>SUM(BG4:BG11)</f>
        <v>12</v>
      </c>
      <c r="BS12">
        <f>SUM(BS4:BS10)</f>
        <v>201256</v>
      </c>
      <c r="CE12">
        <f>SUM(CE4:CE11)</f>
        <v>3</v>
      </c>
      <c r="CW12">
        <f>SUM(CW4:CW10)</f>
        <v>56</v>
      </c>
      <c r="DI12">
        <f>SUM(DI4:DI11)</f>
        <v>340</v>
      </c>
      <c r="DU12" s="7">
        <f>SUM(DU4:DU10)</f>
        <v>9.5291666666666668</v>
      </c>
      <c r="EA12" s="7">
        <f>SUM(EA4:EA10)</f>
        <v>19.058333333333334</v>
      </c>
    </row>
    <row r="18" spans="1:6" ht="15">
      <c r="A18" s="5" t="s">
        <v>69</v>
      </c>
      <c r="B18" s="5" t="s">
        <v>93</v>
      </c>
      <c r="C18" s="5" t="s">
        <v>94</v>
      </c>
      <c r="D18" s="5" t="s">
        <v>95</v>
      </c>
      <c r="E18" s="5" t="s">
        <v>96</v>
      </c>
    </row>
    <row r="19" spans="1:6" ht="15">
      <c r="A19" s="4"/>
      <c r="B19" s="4"/>
      <c r="C19" s="4"/>
      <c r="D19" s="4"/>
      <c r="E19" s="4"/>
    </row>
    <row r="20" spans="1:6" ht="24.9" customHeight="1">
      <c r="A20" s="15" t="s">
        <v>70</v>
      </c>
      <c r="B20" s="19" t="s">
        <v>71</v>
      </c>
      <c r="C20" s="16">
        <v>10146.656666666668</v>
      </c>
      <c r="D20" s="16"/>
      <c r="E20" s="4"/>
      <c r="F20" s="13"/>
    </row>
    <row r="21" spans="1:6" ht="24.9" customHeight="1">
      <c r="A21" s="15" t="s">
        <v>72</v>
      </c>
      <c r="B21" s="19" t="s">
        <v>73</v>
      </c>
      <c r="C21" s="15">
        <v>7379.39</v>
      </c>
      <c r="D21" s="15"/>
      <c r="E21" s="4"/>
    </row>
    <row r="22" spans="1:6" ht="24.9" customHeight="1">
      <c r="A22" s="15" t="s">
        <v>74</v>
      </c>
      <c r="B22" s="19" t="s">
        <v>75</v>
      </c>
      <c r="C22" s="15">
        <v>12298.98</v>
      </c>
      <c r="D22" s="15"/>
      <c r="E22" s="4"/>
    </row>
    <row r="23" spans="1:6" ht="24.9" customHeight="1">
      <c r="A23" s="15" t="s">
        <v>76</v>
      </c>
      <c r="B23" s="20" t="s">
        <v>71</v>
      </c>
      <c r="C23" s="16">
        <v>10146.656666666668</v>
      </c>
      <c r="D23" s="16"/>
      <c r="E23" s="4"/>
    </row>
    <row r="24" spans="1:6" ht="24.9" customHeight="1">
      <c r="A24" s="15" t="s">
        <v>77</v>
      </c>
      <c r="B24" s="20" t="s">
        <v>71</v>
      </c>
      <c r="C24" s="4">
        <v>0</v>
      </c>
      <c r="D24" s="4"/>
      <c r="E24" s="4"/>
    </row>
    <row r="25" spans="1:6" ht="40.5" customHeight="1">
      <c r="A25" s="17" t="s">
        <v>100</v>
      </c>
      <c r="B25" s="19" t="s">
        <v>78</v>
      </c>
      <c r="C25" s="15">
        <v>11</v>
      </c>
      <c r="D25" s="15"/>
      <c r="E25" s="4"/>
    </row>
    <row r="26" spans="1:6" ht="36.75" customHeight="1">
      <c r="A26" s="17" t="s">
        <v>99</v>
      </c>
      <c r="B26" s="19"/>
      <c r="C26" s="15">
        <v>12</v>
      </c>
      <c r="D26" s="15"/>
      <c r="E26" s="4"/>
    </row>
    <row r="27" spans="1:6" ht="24.9" customHeight="1">
      <c r="A27" s="15" t="s">
        <v>79</v>
      </c>
      <c r="B27" s="19" t="s">
        <v>78</v>
      </c>
      <c r="C27" s="15">
        <v>11</v>
      </c>
      <c r="D27" s="15"/>
      <c r="E27" s="4"/>
    </row>
    <row r="28" spans="1:6" ht="24.9" customHeight="1">
      <c r="A28" s="15" t="s">
        <v>80</v>
      </c>
      <c r="B28" s="20" t="s">
        <v>78</v>
      </c>
      <c r="C28" s="15">
        <v>12</v>
      </c>
      <c r="D28" s="15"/>
      <c r="E28" s="4"/>
    </row>
    <row r="29" spans="1:6" ht="24.9" customHeight="1">
      <c r="A29" s="15" t="s">
        <v>81</v>
      </c>
      <c r="B29" s="20" t="s">
        <v>78</v>
      </c>
      <c r="C29" s="15">
        <v>0</v>
      </c>
      <c r="D29" s="15"/>
      <c r="E29" s="4"/>
    </row>
    <row r="30" spans="1:6" ht="48" customHeight="1">
      <c r="A30" s="18" t="s">
        <v>101</v>
      </c>
      <c r="B30" s="20" t="s">
        <v>82</v>
      </c>
      <c r="C30" s="15">
        <v>201256</v>
      </c>
      <c r="D30" s="15"/>
      <c r="E30" s="4"/>
    </row>
    <row r="31" spans="1:6" ht="24.9" customHeight="1">
      <c r="A31" s="15" t="s">
        <v>83</v>
      </c>
      <c r="B31" s="20" t="s">
        <v>78</v>
      </c>
      <c r="C31" s="15">
        <v>3</v>
      </c>
      <c r="D31" s="15"/>
      <c r="E31" s="15"/>
    </row>
    <row r="32" spans="1:6" ht="24.9" customHeight="1">
      <c r="A32" s="15" t="s">
        <v>84</v>
      </c>
      <c r="B32" s="20" t="s">
        <v>78</v>
      </c>
      <c r="C32" s="15">
        <v>0</v>
      </c>
      <c r="D32" s="15"/>
      <c r="E32" s="15"/>
    </row>
    <row r="33" spans="1:6" ht="24.9" customHeight="1">
      <c r="A33" s="15" t="s">
        <v>85</v>
      </c>
      <c r="B33" s="20" t="s">
        <v>78</v>
      </c>
      <c r="C33" s="15">
        <v>0</v>
      </c>
      <c r="D33" s="15"/>
      <c r="E33" s="4"/>
    </row>
    <row r="34" spans="1:6" ht="24.9" customHeight="1">
      <c r="A34" s="15" t="s">
        <v>86</v>
      </c>
      <c r="B34" s="20" t="s">
        <v>82</v>
      </c>
      <c r="C34" s="15">
        <v>0</v>
      </c>
      <c r="D34" s="15"/>
      <c r="E34" s="4"/>
    </row>
    <row r="35" spans="1:6" ht="24.9" customHeight="1">
      <c r="A35" s="15" t="s">
        <v>87</v>
      </c>
      <c r="B35" s="20" t="s">
        <v>82</v>
      </c>
      <c r="C35" s="15">
        <v>56</v>
      </c>
      <c r="D35" s="15"/>
      <c r="E35" s="4"/>
    </row>
    <row r="36" spans="1:6" ht="24.9" customHeight="1">
      <c r="A36" s="15" t="s">
        <v>88</v>
      </c>
      <c r="B36" s="20" t="s">
        <v>78</v>
      </c>
      <c r="C36" s="15">
        <v>0</v>
      </c>
      <c r="D36" s="15"/>
      <c r="E36" s="4"/>
    </row>
    <row r="37" spans="1:6" ht="24.9" customHeight="1">
      <c r="A37" s="15" t="s">
        <v>89</v>
      </c>
      <c r="B37" s="20" t="s">
        <v>82</v>
      </c>
      <c r="C37" s="15">
        <v>340</v>
      </c>
      <c r="D37" s="15"/>
      <c r="E37" s="4"/>
    </row>
    <row r="38" spans="1:6" ht="24.9" customHeight="1">
      <c r="A38" s="15" t="s">
        <v>90</v>
      </c>
      <c r="B38" s="20" t="s">
        <v>97</v>
      </c>
      <c r="C38" s="15">
        <v>0</v>
      </c>
      <c r="D38" s="15"/>
      <c r="E38" s="15"/>
    </row>
    <row r="39" spans="1:6" ht="24.9" customHeight="1">
      <c r="A39" s="15" t="s">
        <v>91</v>
      </c>
      <c r="B39" s="20" t="s">
        <v>98</v>
      </c>
      <c r="C39" s="15">
        <v>9.5299999999999994</v>
      </c>
      <c r="D39" s="15"/>
      <c r="E39" s="4"/>
      <c r="F39" s="13"/>
    </row>
    <row r="40" spans="1:6" ht="24.9" customHeight="1">
      <c r="A40" s="15" t="s">
        <v>92</v>
      </c>
      <c r="B40" s="20" t="s">
        <v>98</v>
      </c>
      <c r="C40" s="15">
        <v>19.059999999999999</v>
      </c>
      <c r="D40" s="15"/>
      <c r="E40" s="4"/>
    </row>
    <row r="41" spans="1:6" ht="24.9" customHeight="1">
      <c r="A41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Hayes, John</dc:creator>
  <cp:lastModifiedBy>Marlin, Barbara</cp:lastModifiedBy>
  <dcterms:created xsi:type="dcterms:W3CDTF">2025-08-14T12:28:15Z</dcterms:created>
  <dcterms:modified xsi:type="dcterms:W3CDTF">2025-09-02T18:46:12Z</dcterms:modified>
</cp:coreProperties>
</file>